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6B1" lockStructure="1"/>
  <bookViews>
    <workbookView xWindow="240" yWindow="45" windowWidth="17040" windowHeight="7995" activeTab="3"/>
  </bookViews>
  <sheets>
    <sheet name="Disclaimer" sheetId="4" r:id="rId1"/>
    <sheet name="Change Log" sheetId="7" r:id="rId2"/>
    <sheet name="Example" sheetId="6" state="hidden" r:id="rId3"/>
    <sheet name="Instructions" sheetId="10" r:id="rId4"/>
    <sheet name="8.3 Indoor Pollutant Control" sheetId="9" r:id="rId5"/>
    <sheet name="Definitions" sheetId="5" state="hidden" r:id="rId6"/>
  </sheets>
  <definedNames>
    <definedName name="benchmark">Definitions!$B$1:$B$2</definedName>
    <definedName name="BldUse">Definitions!$A$13:$A$55</definedName>
    <definedName name="CertType">Definitions!$A$10:$A$11</definedName>
    <definedName name="measure">Definitions!$A$7:$A$8</definedName>
    <definedName name="method">Definitions!$A$1:$A$2</definedName>
    <definedName name="yes">Definitions!$A$4:$A$5</definedName>
  </definedNames>
  <calcPr calcId="145621"/>
</workbook>
</file>

<file path=xl/calcChain.xml><?xml version="1.0" encoding="utf-8"?>
<calcChain xmlns="http://schemas.openxmlformats.org/spreadsheetml/2006/main">
  <c r="N55" i="9" l="1"/>
  <c r="J28" i="9" l="1"/>
  <c r="J27" i="9"/>
  <c r="J26" i="9"/>
  <c r="J25" i="9"/>
  <c r="J24" i="9"/>
  <c r="K24" i="9" l="1"/>
  <c r="K53" i="9"/>
  <c r="K52" i="9"/>
  <c r="K51" i="9"/>
  <c r="K50" i="9"/>
  <c r="K49" i="9"/>
  <c r="K48" i="9"/>
  <c r="K47" i="9"/>
  <c r="K46" i="9"/>
  <c r="K45" i="9"/>
  <c r="K44" i="9"/>
  <c r="K43" i="9"/>
  <c r="K42" i="9"/>
  <c r="K41" i="9"/>
  <c r="K40" i="9"/>
  <c r="K39" i="9"/>
  <c r="K38" i="9"/>
  <c r="K37" i="9"/>
  <c r="K36" i="9"/>
  <c r="K35" i="9"/>
  <c r="K34" i="9"/>
  <c r="K33" i="9"/>
  <c r="K32" i="9"/>
  <c r="K31" i="9"/>
  <c r="K30" i="9"/>
  <c r="K29" i="9"/>
  <c r="K28" i="9"/>
  <c r="K26" i="9"/>
  <c r="K25" i="9"/>
  <c r="E54" i="9" l="1"/>
  <c r="R53" i="9"/>
  <c r="R52" i="9"/>
  <c r="R51" i="9"/>
  <c r="R50" i="9"/>
  <c r="Q49" i="9"/>
  <c r="R48" i="9"/>
  <c r="R47" i="9"/>
  <c r="R46" i="9"/>
  <c r="R45" i="9"/>
  <c r="R44" i="9"/>
  <c r="R43" i="9"/>
  <c r="R42" i="9"/>
  <c r="Q41" i="9"/>
  <c r="R40" i="9"/>
  <c r="R39" i="9"/>
  <c r="R38" i="9"/>
  <c r="R37" i="9"/>
  <c r="R36" i="9"/>
  <c r="R35" i="9"/>
  <c r="R34" i="9"/>
  <c r="F22" i="9"/>
  <c r="J53" i="9"/>
  <c r="J52" i="9"/>
  <c r="J51" i="9"/>
  <c r="J50" i="9"/>
  <c r="J49" i="9"/>
  <c r="J48" i="9"/>
  <c r="J47" i="9"/>
  <c r="J46" i="9"/>
  <c r="J45" i="9"/>
  <c r="J44" i="9"/>
  <c r="J43" i="9"/>
  <c r="J42" i="9"/>
  <c r="J41" i="9"/>
  <c r="J40" i="9"/>
  <c r="J39" i="9"/>
  <c r="J38" i="9"/>
  <c r="J37" i="9"/>
  <c r="J36" i="9"/>
  <c r="J35" i="9"/>
  <c r="J34" i="9"/>
  <c r="J33" i="9"/>
  <c r="Q33" i="9" s="1"/>
  <c r="J32" i="9"/>
  <c r="Q32" i="9" s="1"/>
  <c r="J31" i="9"/>
  <c r="R31" i="9" s="1"/>
  <c r="J30" i="9"/>
  <c r="R30" i="9" s="1"/>
  <c r="J29" i="9"/>
  <c r="R29" i="9" s="1"/>
  <c r="R28" i="9"/>
  <c r="R26" i="9"/>
  <c r="R25" i="9"/>
  <c r="R24" i="9"/>
  <c r="J23" i="9"/>
  <c r="K27" i="9" l="1"/>
  <c r="R27" i="9" s="1"/>
  <c r="Q38" i="9"/>
  <c r="Q31" i="9"/>
  <c r="Q43" i="9"/>
  <c r="Q35" i="9"/>
  <c r="Q46" i="9"/>
  <c r="Q47" i="9"/>
  <c r="Q30" i="9"/>
  <c r="Q39" i="9"/>
  <c r="Q51" i="9"/>
  <c r="R41" i="9"/>
  <c r="R49" i="9"/>
  <c r="Q26" i="9"/>
  <c r="Q34" i="9"/>
  <c r="Q42" i="9"/>
  <c r="Q50" i="9"/>
  <c r="R32" i="9"/>
  <c r="Q28" i="9"/>
  <c r="Q36" i="9"/>
  <c r="Q40" i="9"/>
  <c r="Q44" i="9"/>
  <c r="Q48" i="9"/>
  <c r="Q52" i="9"/>
  <c r="R33" i="9"/>
  <c r="Q25" i="9"/>
  <c r="Q29" i="9"/>
  <c r="Q37" i="9"/>
  <c r="Q45" i="9"/>
  <c r="Q53" i="9"/>
  <c r="Q24" i="9"/>
  <c r="B19" i="9"/>
  <c r="Q27" i="9" l="1"/>
  <c r="S24" i="9"/>
  <c r="S25" i="9"/>
  <c r="T25" i="9"/>
  <c r="S26" i="9"/>
  <c r="T26" i="9"/>
  <c r="S27" i="9"/>
  <c r="T27" i="9"/>
  <c r="N27" i="9" s="1"/>
  <c r="S28" i="9"/>
  <c r="T28" i="9"/>
  <c r="S29" i="9"/>
  <c r="T29" i="9"/>
  <c r="S30" i="9"/>
  <c r="N30" i="9" s="1"/>
  <c r="T30" i="9"/>
  <c r="S31" i="9"/>
  <c r="T31" i="9"/>
  <c r="S32" i="9"/>
  <c r="T32" i="9"/>
  <c r="S33" i="9"/>
  <c r="T33" i="9"/>
  <c r="S34" i="9"/>
  <c r="T34" i="9"/>
  <c r="S35" i="9"/>
  <c r="T35" i="9"/>
  <c r="S36" i="9"/>
  <c r="T36" i="9"/>
  <c r="S37" i="9"/>
  <c r="T37" i="9"/>
  <c r="S38" i="9"/>
  <c r="T38" i="9"/>
  <c r="S39" i="9"/>
  <c r="T39" i="9"/>
  <c r="S40" i="9"/>
  <c r="T40" i="9"/>
  <c r="S41" i="9"/>
  <c r="T41" i="9"/>
  <c r="S42" i="9"/>
  <c r="T42" i="9"/>
  <c r="S43" i="9"/>
  <c r="T43" i="9"/>
  <c r="S44" i="9"/>
  <c r="T44" i="9"/>
  <c r="S45" i="9"/>
  <c r="T45" i="9"/>
  <c r="S46" i="9"/>
  <c r="T46" i="9"/>
  <c r="S47" i="9"/>
  <c r="T47" i="9"/>
  <c r="S48" i="9"/>
  <c r="T48" i="9"/>
  <c r="S49" i="9"/>
  <c r="T49" i="9"/>
  <c r="S50" i="9"/>
  <c r="T50" i="9"/>
  <c r="S51" i="9"/>
  <c r="T51" i="9"/>
  <c r="S52" i="9"/>
  <c r="T52" i="9"/>
  <c r="S53" i="9"/>
  <c r="T53" i="9"/>
  <c r="N31" i="9"/>
  <c r="N32" i="9"/>
  <c r="N33" i="9"/>
  <c r="N34" i="9"/>
  <c r="N35" i="9"/>
  <c r="N36" i="9"/>
  <c r="N37" i="9"/>
  <c r="N38" i="9"/>
  <c r="N39" i="9"/>
  <c r="N40" i="9"/>
  <c r="N41" i="9"/>
  <c r="N42" i="9"/>
  <c r="N43" i="9"/>
  <c r="N44" i="9"/>
  <c r="N45" i="9"/>
  <c r="N46" i="9"/>
  <c r="N47" i="9"/>
  <c r="N48" i="9"/>
  <c r="N49" i="9"/>
  <c r="N50" i="9"/>
  <c r="N51" i="9"/>
  <c r="N52" i="9"/>
  <c r="N53" i="9"/>
  <c r="T24" i="9"/>
  <c r="N28" i="9" l="1"/>
  <c r="N25" i="9"/>
  <c r="N24" i="9"/>
  <c r="N26" i="9"/>
  <c r="N29" i="9"/>
  <c r="N54" i="9" l="1"/>
  <c r="N56" i="9" s="1"/>
  <c r="N57" i="9" l="1"/>
</calcChain>
</file>

<file path=xl/sharedStrings.xml><?xml version="1.0" encoding="utf-8"?>
<sst xmlns="http://schemas.openxmlformats.org/spreadsheetml/2006/main" count="216" uniqueCount="150">
  <si>
    <t>Description of Space</t>
  </si>
  <si>
    <t>First recorded instance</t>
  </si>
  <si>
    <t>Second recorded instance</t>
  </si>
  <si>
    <t xml:space="preserve">Open Plan Office </t>
  </si>
  <si>
    <t>Yes</t>
  </si>
  <si>
    <t>Date</t>
  </si>
  <si>
    <t>Time (duration)</t>
  </si>
  <si>
    <t>No</t>
  </si>
  <si>
    <t>Retail</t>
  </si>
  <si>
    <t>1-8</t>
  </si>
  <si>
    <t>Ground Level</t>
  </si>
  <si>
    <t>Level 1</t>
  </si>
  <si>
    <t>Level 2</t>
  </si>
  <si>
    <t>Level 3</t>
  </si>
  <si>
    <t>Level 4</t>
  </si>
  <si>
    <t>Level 5</t>
  </si>
  <si>
    <t>Level 6</t>
  </si>
  <si>
    <t>Level 7</t>
  </si>
  <si>
    <t>Zone / Location</t>
  </si>
  <si>
    <t>Level / Functional space</t>
  </si>
  <si>
    <t>DISCLAIMER, AUTHORISATION AND ACKNOWLEDGEMENT</t>
  </si>
  <si>
    <t>If not compliant, please provide a brief explanation as to why and what actions have been taken.</t>
  </si>
  <si>
    <t>Space size (m2)</t>
  </si>
  <si>
    <t>Total ROPS included in measurements (m2)</t>
  </si>
  <si>
    <t>Regularly Occupied Primary Spaces (ROPS)</t>
  </si>
  <si>
    <t>Total ROPS area (m2)</t>
  </si>
  <si>
    <t>Percentage of ROPS that meet requirements</t>
  </si>
  <si>
    <t>INDOOR POLLUTANT CONTROL: FRESH INDOOR AIR AND CO2 CONCENTRATION</t>
  </si>
  <si>
    <t>Third recorded instance</t>
  </si>
  <si>
    <t>Fourth recorded instance</t>
  </si>
  <si>
    <t>Which method has been used to comply with Indoor Pollutant Control?</t>
  </si>
  <si>
    <t>Number of points that can be targeted</t>
  </si>
  <si>
    <t>Percentage of ROPS that meets requirements</t>
  </si>
  <si>
    <t>Point(s) available</t>
  </si>
  <si>
    <t>Please contact your Case Manager if additional rows are required to list all Regularly Occupied Primary Spaces.</t>
  </si>
  <si>
    <t>If not compliant, were actions taken within the performance period to investigate and rectify.</t>
  </si>
  <si>
    <t>Compliant? (Yes = 1, No = 0)</t>
  </si>
  <si>
    <t>Total ROPS that meet the CO2 levels required in this credit criteria (m2)</t>
  </si>
  <si>
    <t xml:space="preserve">Occupancy higher than designed for in this space. No corrective actions yet taken. </t>
  </si>
  <si>
    <t/>
  </si>
  <si>
    <t>8.3A Measured CO2 Levels</t>
  </si>
  <si>
    <t>8.3B Outdoor air flows</t>
  </si>
  <si>
    <t>First Measurement</t>
  </si>
  <si>
    <t>Second Measurement</t>
  </si>
  <si>
    <t>All regularly occupied primary spaces</t>
  </si>
  <si>
    <t>all 4</t>
  </si>
  <si>
    <t>3 readings</t>
  </si>
  <si>
    <t>2 readings</t>
  </si>
  <si>
    <t>Were actions taken within the performance period to investigate and rectify?</t>
  </si>
  <si>
    <t>Provide a brief explanation as to why and what actions have been taken.</t>
  </si>
  <si>
    <t>Initial Certification</t>
  </si>
  <si>
    <t>Recertification</t>
  </si>
  <si>
    <t>10 representative regularly occupied primary spaces</t>
  </si>
  <si>
    <t>Hotels</t>
  </si>
  <si>
    <t>Retail Stores</t>
  </si>
  <si>
    <t>Courthouses</t>
  </si>
  <si>
    <t>Houses of Worship</t>
  </si>
  <si>
    <t>Senior Care Facility</t>
  </si>
  <si>
    <t>Data Centers</t>
  </si>
  <si>
    <t>K-12 Schools</t>
  </si>
  <si>
    <t>Supermarkets</t>
  </si>
  <si>
    <t>Dormitories</t>
  </si>
  <si>
    <t>Medical Offices</t>
  </si>
  <si>
    <t>Warehouses</t>
  </si>
  <si>
    <t>Hospitals</t>
  </si>
  <si>
    <t>Offices</t>
  </si>
  <si>
    <t>Wastewater Treatment Plants</t>
  </si>
  <si>
    <t>Food Stores</t>
  </si>
  <si>
    <t>Clothing/Fabric Stores</t>
  </si>
  <si>
    <t>Department Stores</t>
  </si>
  <si>
    <t>Household Appl &amp; Hardware Stores</t>
  </si>
  <si>
    <t>Accommodation</t>
  </si>
  <si>
    <t>Communications</t>
  </si>
  <si>
    <t>Schools</t>
  </si>
  <si>
    <t>Fast Food Restaurants</t>
  </si>
  <si>
    <t>Clubs and Meeting Places</t>
  </si>
  <si>
    <t>Retail / Wholesale - nec</t>
  </si>
  <si>
    <t>Comm Serv &amp; Pub Adm - nec</t>
  </si>
  <si>
    <t>Recreation - Not Elsewhere</t>
  </si>
  <si>
    <t xml:space="preserve">Education </t>
  </si>
  <si>
    <t xml:space="preserve">Food Sales </t>
  </si>
  <si>
    <t>Food Service</t>
  </si>
  <si>
    <t xml:space="preserve">Health Care </t>
  </si>
  <si>
    <t xml:space="preserve">Lodging </t>
  </si>
  <si>
    <t xml:space="preserve">Mercantile </t>
  </si>
  <si>
    <t xml:space="preserve">Office </t>
  </si>
  <si>
    <t>Public Assembly</t>
  </si>
  <si>
    <t>Public Order and Safety</t>
  </si>
  <si>
    <t>Religious Worship</t>
  </si>
  <si>
    <t xml:space="preserve">Other Service </t>
  </si>
  <si>
    <t>Warehouse and Storage</t>
  </si>
  <si>
    <t>Parking</t>
  </si>
  <si>
    <t>Other</t>
  </si>
  <si>
    <t>Vacant</t>
  </si>
  <si>
    <r>
      <t xml:space="preserve">Please record date and time of measurements.
Guidance within the credit recommends that the measurement and recording of indoor air parameters take place at least two times during the </t>
    </r>
    <r>
      <rPr>
        <i/>
        <sz val="10"/>
        <color theme="1"/>
        <rFont val="Arial"/>
        <family val="2"/>
        <scheme val="minor"/>
      </rPr>
      <t>performance period</t>
    </r>
    <r>
      <rPr>
        <sz val="10"/>
        <color theme="1"/>
        <rFont val="Arial"/>
        <family val="2"/>
        <scheme val="minor"/>
      </rPr>
      <t xml:space="preserve"> (at least once for every six months of operation).</t>
    </r>
  </si>
  <si>
    <t>Benchmark</t>
  </si>
  <si>
    <t>Measured CO2 concentrations (benchmark is 800 ppm or lower).</t>
  </si>
  <si>
    <t>Measured outdoor air flow rates (benchmark is to be calculated as at least 50% greater than flow rates in accordance with AS1668.2-2012).</t>
  </si>
  <si>
    <t>Yes / No</t>
  </si>
  <si>
    <t>Building Information</t>
  </si>
  <si>
    <t>Re-certification</t>
  </si>
  <si>
    <t>Please enter the project's Green Star number.</t>
  </si>
  <si>
    <t>Please enter the building's address or name.</t>
  </si>
  <si>
    <t>Please enter the building's total Regularly Occupied Primary Space (m2).</t>
  </si>
  <si>
    <r>
      <t xml:space="preserve">Please enter the project's Performance Period.
</t>
    </r>
    <r>
      <rPr>
        <sz val="10"/>
        <color theme="1"/>
        <rFont val="Arial"/>
        <family val="2"/>
        <scheme val="minor"/>
      </rPr>
      <t>(Start date to end date)</t>
    </r>
  </si>
  <si>
    <t>Space type</t>
  </si>
  <si>
    <t>Office</t>
  </si>
  <si>
    <t>Education</t>
  </si>
  <si>
    <t>Industrial</t>
  </si>
  <si>
    <t>Regularly Occupied Primary Spaces (ROPS) Included in Measurements</t>
  </si>
  <si>
    <t>Select compliance pathway.</t>
  </si>
  <si>
    <t>Select Recording pathway as per 8.3A.4.</t>
  </si>
  <si>
    <t>Verified as Compliant Space</t>
  </si>
  <si>
    <t>For Non-compliant Measurements</t>
  </si>
  <si>
    <r>
      <t>ROPS Compliant with Benchmark (m</t>
    </r>
    <r>
      <rPr>
        <b/>
        <vertAlign val="superscript"/>
        <sz val="10"/>
        <color theme="8"/>
        <rFont val="Arial"/>
        <family val="2"/>
        <scheme val="minor"/>
      </rPr>
      <t>2</t>
    </r>
    <r>
      <rPr>
        <b/>
        <sz val="10"/>
        <color theme="8"/>
        <rFont val="Arial"/>
        <family val="2"/>
        <scheme val="minor"/>
      </rPr>
      <t>)</t>
    </r>
  </si>
  <si>
    <r>
      <t>Size of Space (m</t>
    </r>
    <r>
      <rPr>
        <b/>
        <vertAlign val="superscript"/>
        <sz val="10"/>
        <color theme="8"/>
        <rFont val="Arial"/>
        <family val="2"/>
        <scheme val="minor"/>
      </rPr>
      <t>2</t>
    </r>
    <r>
      <rPr>
        <b/>
        <sz val="10"/>
        <color theme="8"/>
        <rFont val="Arial"/>
        <family val="2"/>
        <scheme val="minor"/>
      </rPr>
      <t>)</t>
    </r>
  </si>
  <si>
    <t>Please calculate and enter here</t>
  </si>
  <si>
    <t>Percentage of ROPS that meets the 
credit requirements</t>
  </si>
  <si>
    <t>Level / Functional Space</t>
  </si>
  <si>
    <t>x</t>
  </si>
  <si>
    <r>
      <t>Total ROPS included in measurements (m</t>
    </r>
    <r>
      <rPr>
        <b/>
        <vertAlign val="superscript"/>
        <sz val="10"/>
        <color theme="1"/>
        <rFont val="Arial"/>
        <family val="2"/>
        <scheme val="minor"/>
      </rPr>
      <t>2</t>
    </r>
    <r>
      <rPr>
        <b/>
        <sz val="10"/>
        <color theme="1"/>
        <rFont val="Arial"/>
        <family val="2"/>
        <scheme val="minor"/>
      </rPr>
      <t>)</t>
    </r>
  </si>
  <si>
    <r>
      <t>Total ROPS that meet the required CO2 levels (m</t>
    </r>
    <r>
      <rPr>
        <b/>
        <vertAlign val="superscript"/>
        <sz val="10"/>
        <color theme="1"/>
        <rFont val="Arial"/>
        <family val="2"/>
        <scheme val="minor"/>
      </rPr>
      <t>2</t>
    </r>
    <r>
      <rPr>
        <b/>
        <sz val="10"/>
        <color theme="1"/>
        <rFont val="Arial"/>
        <family val="2"/>
        <scheme val="minor"/>
      </rPr>
      <t>)</t>
    </r>
  </si>
  <si>
    <t>8.3 Indoor Pollutant Control - Carbon Dioxide</t>
  </si>
  <si>
    <t>Change Log</t>
  </si>
  <si>
    <t>Scorecard Release</t>
  </si>
  <si>
    <t>Summary of Changes</t>
  </si>
  <si>
    <t>Green Star - Performance Submission Guidelines Version 1.0</t>
  </si>
  <si>
    <t xml:space="preserve">Please ensure that you use the most up-to-date version of Green Star calculators They are routinely updated, and using the most current version will make filling in your calculator easier, clearer and more accurate.
This calculator provides an indication of the number of points available in the rating tool. It is not final, and it is only intended for feedback purposes. 
</t>
  </si>
  <si>
    <t>Cell Types</t>
  </si>
  <si>
    <t>User input cell.</t>
  </si>
  <si>
    <t xml:space="preserve">Please fill in these cells only (white background). </t>
  </si>
  <si>
    <t>Calculation cell.</t>
  </si>
  <si>
    <t>These cells are used for calculating user input values, please do not attempt to modify these cells (light blue background).</t>
  </si>
  <si>
    <t>Results cell.</t>
  </si>
  <si>
    <t>These cells are used to display the results from all calculations (blue background).</t>
  </si>
  <si>
    <t>Reference cell.</t>
  </si>
  <si>
    <t>These cells are used to display instructions in completing the user input cells and also provide references to the Submission Guidelines e.g. credit benchmarks (light grey background).</t>
  </si>
  <si>
    <t>Portfolio Submissions</t>
  </si>
  <si>
    <t>Support</t>
  </si>
  <si>
    <t>Cell formatting errors amended.</t>
  </si>
  <si>
    <t>Green Star - Performance Submission Guidelines Version 1.1</t>
  </si>
  <si>
    <t xml:space="preserve">Please ensure to reference the Green Star - Performance v1.1 Submission Guidelines for guidance on how to complete the calculators. Submission Templates and Calculators jointly respond to credit requirements as outlined in the submission guidelines. The GBCA advises consulting and using each of these documents and any relevant supporting materials as needed to support an informed and consistent approach to your submission.
For any queries or additional information, please contact your project's GBCA Technical Coordinator. </t>
  </si>
  <si>
    <t>Third Measurement
(if applicable)</t>
  </si>
  <si>
    <t>Fourth Measurement
(if applicable)</t>
  </si>
  <si>
    <t>When a single applicant wishes to rate more than one building the GBCA offers a Portfolio approach to certification. A portfolio approach will reduce time and duplication of effort involved in attaining a Green Star - Performance rating for a number of properties. Where relevant, some credits can be submitted in a portfolio submission for assessment across multiple buildings. The calculators submitted for these credits must be uniquely identified according to the building they are relevant to, by completing the building information details at the top of the calculator worksheet.  
If you are submitting a credit which has a calculator under a portfolio submission, please use the below guidance:
     1. Open the credit's calculator.
     2. Open the relevant calculator worksheet.
     3. At the bottom of the page, right-click on the worksheet tab and select 'Move or Copy'.
     4. Tick the 'Create a copy' check box and then click 'OK'. 
     The calculator worksheet will be copied within the file, enabling information to be submitted for multiple buildings.
     5. Repeat for as many buildings that are being included within the portfolio submission. 
     6. Ensure each worksheet uniquely identifies each building by completing the building information details. 
Your Technical Coordinator will be able to assist with any questions you may have about this process.</t>
  </si>
  <si>
    <t>Initial Release</t>
  </si>
  <si>
    <t>Release 1 - 2/04/2015</t>
  </si>
  <si>
    <t>Release 2 - 05/06/2015</t>
  </si>
  <si>
    <t>Released for Green Star - Performance v1.1,
 - Amended calculation for Verified Compliant Spaces
 - Minor formatting throughout</t>
  </si>
  <si>
    <t>Release 1 - 08/04/2016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</si>
</sst>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9]dd\-mmm\-yy;@"/>
  </numFmts>
  <fonts count="29" x14ac:knownFonts="1">
    <font>
      <sz val="11"/>
      <color theme="1"/>
      <name val="Arial"/>
      <family val="2"/>
      <scheme val="minor"/>
    </font>
    <font>
      <b/>
      <sz val="12"/>
      <color theme="0"/>
      <name val="Arial"/>
      <family val="2"/>
      <scheme val="minor"/>
    </font>
    <font>
      <sz val="10"/>
      <color theme="1"/>
      <name val="Arial"/>
      <family val="2"/>
      <scheme val="minor"/>
    </font>
    <font>
      <sz val="12"/>
      <color theme="1"/>
      <name val="Arial"/>
      <family val="2"/>
      <scheme val="minor"/>
    </font>
    <font>
      <b/>
      <sz val="10"/>
      <color theme="1"/>
      <name val="Arial"/>
      <family val="2"/>
      <scheme val="minor"/>
    </font>
    <font>
      <b/>
      <sz val="10"/>
      <color theme="0"/>
      <name val="Arial"/>
      <family val="2"/>
      <scheme val="minor"/>
    </font>
    <font>
      <sz val="10"/>
      <color theme="0"/>
      <name val="Arial"/>
      <family val="2"/>
      <scheme val="minor"/>
    </font>
    <font>
      <i/>
      <sz val="10"/>
      <color rgb="FF3F4450"/>
      <name val="Arial"/>
      <family val="2"/>
    </font>
    <font>
      <sz val="10"/>
      <name val="Arial"/>
      <family val="2"/>
      <scheme val="minor"/>
    </font>
    <font>
      <b/>
      <sz val="10"/>
      <name val="Arial"/>
      <family val="2"/>
      <scheme val="minor"/>
    </font>
    <font>
      <sz val="11"/>
      <name val="Arial"/>
      <family val="2"/>
      <scheme val="minor"/>
    </font>
    <font>
      <sz val="10"/>
      <name val="Arial"/>
      <family val="2"/>
    </font>
    <font>
      <sz val="10"/>
      <color indexed="8"/>
      <name val="Arial"/>
      <family val="2"/>
    </font>
    <font>
      <sz val="11"/>
      <color theme="1"/>
      <name val="Calibri"/>
      <family val="2"/>
    </font>
    <font>
      <b/>
      <sz val="10"/>
      <color theme="8"/>
      <name val="Arial"/>
      <family val="2"/>
      <scheme val="minor"/>
    </font>
    <font>
      <b/>
      <sz val="10"/>
      <color theme="2"/>
      <name val="Arial"/>
      <family val="2"/>
      <scheme val="minor"/>
    </font>
    <font>
      <i/>
      <sz val="10"/>
      <color theme="1"/>
      <name val="Arial"/>
      <family val="2"/>
      <scheme val="minor"/>
    </font>
    <font>
      <sz val="10"/>
      <color rgb="FFFF0000"/>
      <name val="Arial"/>
      <family val="2"/>
      <scheme val="minor"/>
    </font>
    <font>
      <sz val="12"/>
      <name val="Arial"/>
      <family val="2"/>
      <scheme val="minor"/>
    </font>
    <font>
      <b/>
      <i/>
      <sz val="10"/>
      <color theme="0" tint="-0.499984740745262"/>
      <name val="Arial"/>
      <family val="2"/>
      <scheme val="minor"/>
    </font>
    <font>
      <b/>
      <vertAlign val="superscript"/>
      <sz val="10"/>
      <color theme="8"/>
      <name val="Arial"/>
      <family val="2"/>
      <scheme val="minor"/>
    </font>
    <font>
      <b/>
      <vertAlign val="superscript"/>
      <sz val="10"/>
      <color theme="1"/>
      <name val="Arial"/>
      <family val="2"/>
      <scheme val="minor"/>
    </font>
    <font>
      <sz val="10"/>
      <name val="Verdana"/>
      <family val="2"/>
    </font>
    <font>
      <b/>
      <sz val="14"/>
      <color theme="0"/>
      <name val="Arial"/>
      <family val="2"/>
      <scheme val="minor"/>
    </font>
    <font>
      <b/>
      <sz val="14"/>
      <color theme="0"/>
      <name val="Arial"/>
      <family val="2"/>
    </font>
    <font>
      <b/>
      <sz val="10"/>
      <color theme="0"/>
      <name val="Arial"/>
      <family val="2"/>
    </font>
    <font>
      <b/>
      <sz val="10"/>
      <color theme="1"/>
      <name val="Arial"/>
      <family val="2"/>
    </font>
    <font>
      <b/>
      <i/>
      <sz val="10"/>
      <color theme="1"/>
      <name val="Arial"/>
      <family val="2"/>
      <scheme val="minor"/>
    </font>
    <font>
      <b/>
      <i/>
      <sz val="10"/>
      <color theme="0"/>
      <name val="Arial"/>
      <family val="2"/>
      <scheme val="minor"/>
    </font>
  </fonts>
  <fills count="12">
    <fill>
      <patternFill patternType="none"/>
    </fill>
    <fill>
      <patternFill patternType="gray125"/>
    </fill>
    <fill>
      <patternFill patternType="solid">
        <fgColor theme="1" tint="-0.499984740745262"/>
        <bgColor indexed="64"/>
      </patternFill>
    </fill>
    <fill>
      <patternFill patternType="solid">
        <fgColor theme="3"/>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rgb="FF000000"/>
        <bgColor indexed="64"/>
      </patternFill>
    </fill>
    <fill>
      <patternFill patternType="solid">
        <fgColor theme="9" tint="0.79998168889431442"/>
        <bgColor indexed="64"/>
      </patternFill>
    </fill>
    <fill>
      <patternFill patternType="solid">
        <fgColor theme="5"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top/>
      <bottom/>
      <diagonal/>
    </border>
    <border>
      <left style="thin">
        <color indexed="64"/>
      </left>
      <right/>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indexed="64"/>
      </left>
      <right/>
      <top/>
      <bottom/>
      <diagonal/>
    </border>
  </borders>
  <cellStyleXfs count="4">
    <xf numFmtId="0" fontId="0" fillId="0" borderId="0"/>
    <xf numFmtId="0" fontId="11" fillId="0" borderId="0"/>
    <xf numFmtId="165" fontId="11" fillId="0" borderId="0"/>
    <xf numFmtId="165" fontId="22" fillId="0" borderId="0"/>
  </cellStyleXfs>
  <cellXfs count="206">
    <xf numFmtId="0" fontId="0" fillId="0" borderId="0" xfId="0"/>
    <xf numFmtId="0" fontId="1" fillId="2" borderId="0" xfId="0" applyFont="1" applyFill="1"/>
    <xf numFmtId="0" fontId="2" fillId="0" borderId="0" xfId="0" applyFont="1" applyFill="1" applyAlignment="1" applyProtection="1">
      <alignment vertical="center"/>
    </xf>
    <xf numFmtId="0" fontId="2" fillId="0" borderId="0" xfId="0" applyFont="1"/>
    <xf numFmtId="0" fontId="2" fillId="0" borderId="0" xfId="0" applyFont="1" applyAlignment="1">
      <alignment horizontal="center" vertical="center" wrapText="1"/>
    </xf>
    <xf numFmtId="0" fontId="3" fillId="0" borderId="0" xfId="0" applyFont="1" applyFill="1" applyAlignment="1" applyProtection="1">
      <alignment vertical="center"/>
    </xf>
    <xf numFmtId="0" fontId="2" fillId="0" borderId="0" xfId="0" applyFont="1" applyFill="1" applyAlignment="1">
      <alignment horizontal="left" vertical="center"/>
    </xf>
    <xf numFmtId="1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vertical="center"/>
    </xf>
    <xf numFmtId="0" fontId="2" fillId="0" borderId="0" xfId="0" applyFont="1" applyFill="1" applyAlignment="1" applyProtection="1">
      <alignment vertical="center" wrapText="1"/>
    </xf>
    <xf numFmtId="14" fontId="2" fillId="0" borderId="0" xfId="0" applyNumberFormat="1" applyFont="1" applyFill="1" applyAlignment="1">
      <alignment horizontal="center" vertical="center" wrapText="1"/>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vertical="center" wrapText="1"/>
    </xf>
    <xf numFmtId="0" fontId="5" fillId="5" borderId="4"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xf>
    <xf numFmtId="9" fontId="6" fillId="5" borderId="1" xfId="0" applyNumberFormat="1"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7" fillId="0" borderId="0" xfId="0" applyFont="1"/>
    <xf numFmtId="0" fontId="4" fillId="4" borderId="4" xfId="0" applyFont="1" applyFill="1" applyBorder="1" applyAlignment="1">
      <alignment vertical="center"/>
    </xf>
    <xf numFmtId="0" fontId="5" fillId="3" borderId="2" xfId="0" applyFont="1" applyFill="1" applyBorder="1" applyAlignment="1">
      <alignment horizontal="center" vertical="center"/>
    </xf>
    <xf numFmtId="14" fontId="2" fillId="0" borderId="14" xfId="0" applyNumberFormat="1"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4" fillId="4" borderId="4" xfId="0" applyFont="1" applyFill="1" applyBorder="1" applyAlignment="1">
      <alignment horizontal="left" vertical="center" wrapText="1"/>
    </xf>
    <xf numFmtId="3" fontId="4" fillId="4" borderId="18" xfId="0" applyNumberFormat="1" applyFont="1" applyFill="1" applyBorder="1" applyAlignment="1" applyProtection="1">
      <alignment horizontal="center" vertical="center" wrapText="1"/>
    </xf>
    <xf numFmtId="164" fontId="4" fillId="4" borderId="3"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8" fillId="0" borderId="10" xfId="0" applyFont="1" applyFill="1" applyBorder="1" applyAlignment="1" applyProtection="1">
      <alignment horizontal="center" vertical="center"/>
      <protection locked="0"/>
    </xf>
    <xf numFmtId="49" fontId="8" fillId="0" borderId="19" xfId="0" applyNumberFormat="1"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9" xfId="0" applyFont="1" applyFill="1" applyBorder="1" applyAlignment="1" applyProtection="1">
      <alignment vertical="center" wrapText="1"/>
      <protection locked="0"/>
    </xf>
    <xf numFmtId="3" fontId="8" fillId="0" borderId="11"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vertical="center" wrapText="1"/>
      <protection locked="0"/>
    </xf>
    <xf numFmtId="3" fontId="8" fillId="0" borderId="13" xfId="0" applyNumberFormat="1" applyFont="1" applyFill="1" applyBorder="1" applyAlignment="1" applyProtection="1">
      <alignment horizontal="center" vertical="center"/>
      <protection locked="0"/>
    </xf>
    <xf numFmtId="0" fontId="8" fillId="0" borderId="12" xfId="0" quotePrefix="1"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20" xfId="0" applyFont="1" applyFill="1" applyBorder="1" applyAlignment="1" applyProtection="1">
      <alignment vertical="center" wrapText="1"/>
      <protection locked="0"/>
    </xf>
    <xf numFmtId="3" fontId="8" fillId="0" borderId="15" xfId="0" applyNumberFormat="1" applyFont="1" applyFill="1" applyBorder="1" applyAlignment="1" applyProtection="1">
      <alignment horizontal="center" vertical="center"/>
      <protection locked="0"/>
    </xf>
    <xf numFmtId="3" fontId="9" fillId="0" borderId="9" xfId="0" applyNumberFormat="1" applyFont="1" applyFill="1" applyBorder="1" applyAlignment="1" applyProtection="1">
      <alignment horizontal="center" vertical="center"/>
      <protection locked="0"/>
    </xf>
    <xf numFmtId="14" fontId="8" fillId="0" borderId="10" xfId="0" applyNumberFormat="1"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14" fontId="8" fillId="0" borderId="12" xfId="0" applyNumberFormat="1"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9" xfId="0" applyFont="1" applyBorder="1" applyAlignment="1" applyProtection="1">
      <alignment vertical="center" wrapText="1"/>
      <protection locked="0"/>
    </xf>
    <xf numFmtId="0" fontId="0" fillId="6" borderId="0" xfId="0" applyFill="1" applyProtection="1"/>
    <xf numFmtId="3" fontId="12" fillId="6" borderId="1" xfId="1" applyNumberFormat="1" applyFont="1" applyFill="1" applyBorder="1" applyAlignment="1" applyProtection="1">
      <alignment horizontal="left" vertical="center" wrapText="1"/>
    </xf>
    <xf numFmtId="0" fontId="2" fillId="0" borderId="0" xfId="0" applyFont="1" applyAlignment="1" applyProtection="1">
      <alignment horizontal="center" vertical="center" wrapText="1"/>
    </xf>
    <xf numFmtId="3" fontId="4" fillId="4" borderId="20" xfId="0" applyNumberFormat="1" applyFont="1" applyFill="1" applyBorder="1" applyAlignment="1" applyProtection="1">
      <alignment horizontal="center" vertical="center" wrapText="1"/>
    </xf>
    <xf numFmtId="0" fontId="8" fillId="0" borderId="0" xfId="0" applyFont="1" applyBorder="1" applyAlignment="1" applyProtection="1">
      <alignment horizontal="center" vertical="center"/>
      <protection locked="0"/>
    </xf>
    <xf numFmtId="0" fontId="10" fillId="0" borderId="0" xfId="0" applyFont="1" applyBorder="1" applyProtection="1">
      <protection locked="0"/>
    </xf>
    <xf numFmtId="0" fontId="8" fillId="0" borderId="0" xfId="0" applyFont="1" applyBorder="1" applyAlignment="1" applyProtection="1">
      <alignment vertical="center" wrapText="1"/>
      <protection locked="0"/>
    </xf>
    <xf numFmtId="0" fontId="8" fillId="0" borderId="24" xfId="0" applyFont="1" applyFill="1" applyBorder="1" applyAlignment="1" applyProtection="1">
      <alignment horizontal="center" vertical="center"/>
      <protection locked="0"/>
    </xf>
    <xf numFmtId="49" fontId="8" fillId="0" borderId="24" xfId="0" applyNumberFormat="1"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49" fontId="8" fillId="0" borderId="22"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xf>
    <xf numFmtId="0" fontId="8" fillId="8" borderId="22" xfId="0" applyFont="1" applyFill="1" applyBorder="1" applyAlignment="1" applyProtection="1">
      <alignment horizontal="center" vertical="center"/>
      <protection locked="0"/>
    </xf>
    <xf numFmtId="14" fontId="8" fillId="0" borderId="21" xfId="0" applyNumberFormat="1" applyFont="1" applyBorder="1" applyAlignment="1" applyProtection="1">
      <alignment horizontal="center" vertical="center"/>
      <protection locked="0"/>
    </xf>
    <xf numFmtId="14" fontId="8" fillId="0" borderId="23" xfId="0" applyNumberFormat="1" applyFont="1" applyBorder="1" applyAlignment="1" applyProtection="1">
      <alignment horizontal="center" vertical="center"/>
      <protection locked="0"/>
    </xf>
    <xf numFmtId="14" fontId="2" fillId="0" borderId="23" xfId="0" applyNumberFormat="1" applyFont="1" applyBorder="1" applyAlignment="1" applyProtection="1">
      <alignment horizontal="center" vertical="center"/>
      <protection locked="0"/>
    </xf>
    <xf numFmtId="0" fontId="0" fillId="0" borderId="0" xfId="0" applyProtection="1"/>
    <xf numFmtId="0" fontId="16" fillId="0" borderId="0" xfId="0" quotePrefix="1" applyFont="1"/>
    <xf numFmtId="0" fontId="8" fillId="0" borderId="0" xfId="0" applyFont="1" applyFill="1" applyAlignment="1" applyProtection="1">
      <alignment vertical="center"/>
    </xf>
    <xf numFmtId="0" fontId="18" fillId="0" borderId="0" xfId="0" applyFont="1" applyFill="1" applyAlignment="1" applyProtection="1">
      <alignment vertical="center"/>
    </xf>
    <xf numFmtId="0" fontId="8" fillId="0" borderId="0" xfId="0" applyFont="1" applyAlignment="1" applyProtection="1">
      <alignment horizontal="center" vertical="center" wrapText="1"/>
    </xf>
    <xf numFmtId="0" fontId="2" fillId="0" borderId="22" xfId="0" applyFont="1" applyBorder="1" applyAlignment="1" applyProtection="1">
      <alignment vertical="center"/>
      <protection locked="0"/>
    </xf>
    <xf numFmtId="0" fontId="2" fillId="0" borderId="22" xfId="0" applyFont="1" applyBorder="1" applyAlignment="1" applyProtection="1">
      <alignment vertical="center" wrapText="1"/>
      <protection locked="0"/>
    </xf>
    <xf numFmtId="0" fontId="4" fillId="0" borderId="0" xfId="0" applyFont="1" applyFill="1" applyAlignment="1" applyProtection="1">
      <alignment vertical="center"/>
    </xf>
    <xf numFmtId="0" fontId="19" fillId="0" borderId="0" xfId="0" applyFont="1" applyFill="1" applyBorder="1" applyAlignment="1" applyProtection="1">
      <alignment horizontal="center" vertical="center"/>
    </xf>
    <xf numFmtId="0" fontId="8" fillId="0" borderId="0" xfId="0" applyFont="1" applyAlignment="1" applyProtection="1">
      <alignment vertical="center"/>
    </xf>
    <xf numFmtId="0" fontId="4" fillId="7" borderId="1" xfId="0" applyFont="1" applyFill="1" applyBorder="1" applyAlignment="1" applyProtection="1">
      <alignment vertical="center" wrapText="1"/>
    </xf>
    <xf numFmtId="0" fontId="2" fillId="0" borderId="0" xfId="0" applyFont="1" applyFill="1" applyAlignment="1" applyProtection="1">
      <alignment horizontal="left" vertical="center"/>
    </xf>
    <xf numFmtId="0" fontId="2" fillId="0" borderId="0" xfId="0" applyFont="1" applyFill="1" applyAlignment="1" applyProtection="1">
      <alignment horizontal="left" vertical="center" wrapText="1"/>
    </xf>
    <xf numFmtId="14" fontId="2" fillId="0" borderId="0" xfId="0" applyNumberFormat="1" applyFont="1" applyFill="1" applyAlignment="1" applyProtection="1">
      <alignment horizontal="center" vertical="center"/>
    </xf>
    <xf numFmtId="14" fontId="2" fillId="0" borderId="0" xfId="0" applyNumberFormat="1" applyFont="1" applyFill="1" applyAlignment="1" applyProtection="1">
      <alignment horizontal="center" vertical="center" wrapText="1"/>
    </xf>
    <xf numFmtId="0" fontId="19" fillId="0" borderId="0" xfId="0" applyFont="1" applyFill="1" applyBorder="1" applyAlignment="1" applyProtection="1">
      <alignment horizontal="center" vertical="center" wrapText="1"/>
    </xf>
    <xf numFmtId="0" fontId="4" fillId="7" borderId="1" xfId="0" applyFont="1" applyFill="1" applyBorder="1" applyAlignment="1" applyProtection="1">
      <alignment vertical="center"/>
    </xf>
    <xf numFmtId="14" fontId="2" fillId="0" borderId="0" xfId="0" applyNumberFormat="1" applyFont="1" applyBorder="1" applyAlignment="1" applyProtection="1">
      <alignment horizontal="center" vertical="center"/>
    </xf>
    <xf numFmtId="14" fontId="2" fillId="0" borderId="0" xfId="0" applyNumberFormat="1" applyFont="1" applyBorder="1" applyAlignment="1" applyProtection="1">
      <alignment horizontal="left" vertical="center"/>
      <protection locked="0"/>
    </xf>
    <xf numFmtId="0" fontId="14" fillId="7" borderId="1" xfId="0" applyFont="1" applyFill="1" applyBorder="1" applyAlignment="1" applyProtection="1">
      <alignment horizontal="center" vertical="center"/>
    </xf>
    <xf numFmtId="0" fontId="8" fillId="0" borderId="0" xfId="0" applyFont="1" applyFill="1" applyProtection="1"/>
    <xf numFmtId="0" fontId="4"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4" fillId="7" borderId="1"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7" fillId="0" borderId="0" xfId="0" applyFont="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wrapText="1"/>
    </xf>
    <xf numFmtId="0" fontId="6" fillId="0" borderId="0" xfId="0" applyFont="1" applyAlignment="1" applyProtection="1">
      <alignment vertical="center"/>
    </xf>
    <xf numFmtId="0" fontId="14" fillId="7" borderId="1" xfId="0" applyFont="1" applyFill="1" applyBorder="1" applyAlignment="1" applyProtection="1">
      <alignment vertical="center" wrapText="1"/>
    </xf>
    <xf numFmtId="0" fontId="6" fillId="0" borderId="0" xfId="0" applyFont="1" applyAlignment="1" applyProtection="1">
      <alignment horizontal="center" vertical="center" wrapText="1"/>
    </xf>
    <xf numFmtId="0" fontId="17" fillId="0" borderId="0" xfId="0" applyFont="1" applyAlignment="1" applyProtection="1">
      <alignment horizontal="center" vertical="center" wrapText="1"/>
    </xf>
    <xf numFmtId="0" fontId="2" fillId="8" borderId="22" xfId="0" applyFont="1" applyFill="1" applyBorder="1" applyAlignment="1" applyProtection="1">
      <alignment vertical="center"/>
    </xf>
    <xf numFmtId="0" fontId="2" fillId="8" borderId="24" xfId="0" applyFont="1" applyFill="1" applyBorder="1" applyAlignment="1" applyProtection="1">
      <alignment vertical="center"/>
    </xf>
    <xf numFmtId="0" fontId="13" fillId="0" borderId="0" xfId="0" applyFont="1" applyAlignment="1" applyProtection="1">
      <alignment vertical="center"/>
    </xf>
    <xf numFmtId="0" fontId="2" fillId="0" borderId="0" xfId="0" applyFont="1" applyFill="1" applyBorder="1" applyAlignment="1" applyProtection="1">
      <alignment vertical="center"/>
    </xf>
    <xf numFmtId="0" fontId="2" fillId="0" borderId="0" xfId="0" applyFont="1" applyAlignment="1" applyProtection="1">
      <alignment horizontal="left" vertical="center"/>
    </xf>
    <xf numFmtId="14" fontId="2" fillId="0" borderId="0" xfId="0" applyNumberFormat="1" applyFont="1" applyFill="1" applyAlignment="1" applyProtection="1">
      <alignment horizontal="left" vertical="center"/>
    </xf>
    <xf numFmtId="0" fontId="9" fillId="0" borderId="1" xfId="0" applyFont="1" applyFill="1" applyBorder="1" applyAlignment="1" applyProtection="1">
      <alignment horizontal="center" vertical="center"/>
    </xf>
    <xf numFmtId="0" fontId="8" fillId="0" borderId="1" xfId="0" applyFont="1" applyFill="1" applyBorder="1" applyAlignment="1" applyProtection="1">
      <alignment horizontal="left" vertical="center"/>
    </xf>
    <xf numFmtId="0" fontId="8" fillId="0" borderId="28"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8" fillId="8" borderId="33" xfId="0" applyFont="1" applyFill="1" applyBorder="1" applyAlignment="1" applyProtection="1">
      <alignment horizontal="center" vertical="center"/>
      <protection locked="0"/>
    </xf>
    <xf numFmtId="0" fontId="2" fillId="8" borderId="33" xfId="0" applyFont="1" applyFill="1" applyBorder="1" applyAlignment="1" applyProtection="1">
      <alignment vertical="center"/>
    </xf>
    <xf numFmtId="3" fontId="4" fillId="7" borderId="1" xfId="0" applyNumberFormat="1" applyFont="1" applyFill="1" applyBorder="1" applyAlignment="1" applyProtection="1">
      <alignment horizontal="center" vertical="center" wrapText="1"/>
    </xf>
    <xf numFmtId="3" fontId="4" fillId="7" borderId="1" xfId="0" applyNumberFormat="1" applyFont="1" applyFill="1" applyBorder="1" applyAlignment="1" applyProtection="1">
      <alignment horizontal="center" vertical="center"/>
      <protection locked="0"/>
    </xf>
    <xf numFmtId="164" fontId="4" fillId="7"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vertical="center" wrapText="1"/>
    </xf>
    <xf numFmtId="49" fontId="8" fillId="0" borderId="33" xfId="0" applyNumberFormat="1"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165" fontId="11" fillId="6" borderId="0" xfId="2" applyFont="1" applyFill="1" applyAlignment="1" applyProtection="1">
      <alignment vertical="top" wrapText="1"/>
      <protection hidden="1"/>
    </xf>
    <xf numFmtId="165" fontId="24" fillId="9" borderId="0" xfId="3" applyFont="1" applyFill="1" applyAlignment="1" applyProtection="1">
      <alignment horizontal="left" vertical="center"/>
    </xf>
    <xf numFmtId="165" fontId="25" fillId="9" borderId="0" xfId="3" applyFont="1" applyFill="1" applyAlignment="1" applyProtection="1"/>
    <xf numFmtId="165" fontId="25" fillId="0" borderId="0" xfId="3" applyFont="1" applyFill="1" applyAlignment="1" applyProtection="1">
      <alignment horizontal="left" vertical="center"/>
    </xf>
    <xf numFmtId="165" fontId="25" fillId="0" borderId="0" xfId="3" applyFont="1" applyFill="1" applyAlignment="1" applyProtection="1"/>
    <xf numFmtId="14" fontId="12" fillId="6" borderId="1" xfId="1" applyNumberFormat="1" applyFont="1" applyFill="1" applyBorder="1" applyAlignment="1" applyProtection="1">
      <alignment horizontal="center" vertical="center" wrapText="1"/>
    </xf>
    <xf numFmtId="0" fontId="26" fillId="7" borderId="1" xfId="1" applyNumberFormat="1" applyFont="1" applyFill="1" applyBorder="1" applyAlignment="1" applyProtection="1">
      <alignment horizontal="center" vertical="center" wrapText="1"/>
    </xf>
    <xf numFmtId="0" fontId="4" fillId="10" borderId="4"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xf>
    <xf numFmtId="9" fontId="4" fillId="10" borderId="1" xfId="0" applyNumberFormat="1" applyFont="1" applyFill="1" applyBorder="1" applyAlignment="1" applyProtection="1">
      <alignment horizontal="center" vertical="center"/>
    </xf>
    <xf numFmtId="0" fontId="14" fillId="7" borderId="1" xfId="0" applyFont="1" applyFill="1" applyBorder="1" applyAlignment="1" applyProtection="1">
      <alignment horizontal="center" vertical="center" wrapText="1"/>
    </xf>
    <xf numFmtId="0" fontId="14" fillId="7" borderId="4" xfId="0" applyFont="1" applyFill="1" applyBorder="1" applyAlignment="1" applyProtection="1">
      <alignment horizontal="center" vertical="center" wrapText="1"/>
    </xf>
    <xf numFmtId="0" fontId="2" fillId="0" borderId="0" xfId="0" applyFont="1" applyProtection="1"/>
    <xf numFmtId="0" fontId="27" fillId="0" borderId="24" xfId="0" applyFont="1" applyBorder="1" applyAlignment="1" applyProtection="1">
      <alignment horizontal="center" vertical="center"/>
    </xf>
    <xf numFmtId="0" fontId="27" fillId="0" borderId="0" xfId="0" applyFont="1" applyAlignment="1" applyProtection="1">
      <alignment horizontal="center" vertical="center"/>
    </xf>
    <xf numFmtId="0" fontId="27" fillId="7" borderId="1" xfId="0" applyFont="1" applyFill="1" applyBorder="1" applyAlignment="1" applyProtection="1">
      <alignment horizontal="center" vertical="center"/>
    </xf>
    <xf numFmtId="0" fontId="28" fillId="3" borderId="1" xfId="0" applyFont="1" applyFill="1" applyBorder="1" applyAlignment="1" applyProtection="1">
      <alignment horizontal="center" vertical="center"/>
    </xf>
    <xf numFmtId="0" fontId="4" fillId="0" borderId="0" xfId="0" applyFont="1" applyProtection="1"/>
    <xf numFmtId="0" fontId="27" fillId="10" borderId="1" xfId="0" applyFont="1" applyFill="1" applyBorder="1" applyAlignment="1" applyProtection="1">
      <alignment horizontal="center" vertical="center"/>
    </xf>
    <xf numFmtId="20" fontId="8" fillId="0" borderId="27" xfId="0" applyNumberFormat="1" applyFont="1" applyBorder="1" applyAlignment="1" applyProtection="1">
      <alignment horizontal="center" vertical="center"/>
      <protection locked="0"/>
    </xf>
    <xf numFmtId="0" fontId="2" fillId="0" borderId="34" xfId="0" applyFont="1" applyBorder="1" applyAlignment="1" applyProtection="1">
      <alignment vertical="center"/>
      <protection locked="0"/>
    </xf>
    <xf numFmtId="0" fontId="2" fillId="8" borderId="22" xfId="0" applyFont="1" applyFill="1" applyBorder="1" applyAlignment="1" applyProtection="1">
      <alignment vertical="center"/>
      <protection locked="0"/>
    </xf>
    <xf numFmtId="0" fontId="2" fillId="8" borderId="34" xfId="0" applyFont="1" applyFill="1" applyBorder="1" applyAlignment="1" applyProtection="1">
      <alignment vertical="center"/>
      <protection locked="0"/>
    </xf>
    <xf numFmtId="0" fontId="26" fillId="7" borderId="1" xfId="1" applyNumberFormat="1" applyFont="1" applyFill="1" applyBorder="1" applyAlignment="1" applyProtection="1">
      <alignment horizontal="center" vertical="center" wrapText="1"/>
    </xf>
    <xf numFmtId="0" fontId="14" fillId="11" borderId="1" xfId="0" applyFont="1" applyFill="1" applyBorder="1" applyAlignment="1" applyProtection="1">
      <alignment horizontal="center" vertical="center" wrapText="1"/>
    </xf>
    <xf numFmtId="0" fontId="0" fillId="6" borderId="0" xfId="0" applyFill="1"/>
    <xf numFmtId="0" fontId="26" fillId="6" borderId="0" xfId="2" applyNumberFormat="1" applyFont="1" applyFill="1" applyAlignment="1" applyProtection="1">
      <alignment horizontal="left" vertical="top" wrapText="1"/>
      <protection hidden="1"/>
    </xf>
    <xf numFmtId="0" fontId="26" fillId="7" borderId="2" xfId="1"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0" fontId="5" fillId="5" borderId="4" xfId="0"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5" fillId="5" borderId="7"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 xfId="0" applyFont="1" applyFill="1" applyBorder="1" applyAlignment="1">
      <alignment horizontal="center" vertical="center"/>
    </xf>
    <xf numFmtId="0" fontId="1" fillId="2" borderId="0" xfId="0" applyFont="1" applyFill="1" applyAlignment="1" applyProtection="1">
      <alignment horizontal="left" vertical="center"/>
    </xf>
    <xf numFmtId="0" fontId="8" fillId="0" borderId="16" xfId="0" applyFont="1" applyBorder="1" applyAlignment="1" applyProtection="1">
      <alignment horizontal="center" vertical="center"/>
      <protection locked="0"/>
    </xf>
    <xf numFmtId="0" fontId="10" fillId="0" borderId="17" xfId="0" applyFont="1" applyBorder="1" applyProtection="1">
      <protection locked="0"/>
    </xf>
    <xf numFmtId="0" fontId="5" fillId="3" borderId="2" xfId="0" applyFont="1" applyFill="1" applyBorder="1" applyAlignment="1">
      <alignment horizontal="left" vertical="center" wrapText="1"/>
    </xf>
    <xf numFmtId="0" fontId="5" fillId="3" borderId="18" xfId="0" applyFont="1" applyFill="1" applyBorder="1" applyAlignment="1">
      <alignment horizontal="left" vertical="center"/>
    </xf>
    <xf numFmtId="0" fontId="2" fillId="0" borderId="0" xfId="0" applyFont="1" applyAlignment="1" applyProtection="1">
      <alignment horizontal="left" vertical="top" wrapText="1"/>
    </xf>
    <xf numFmtId="0" fontId="2" fillId="0" borderId="0" xfId="0" applyFont="1" applyAlignment="1" applyProtection="1">
      <alignment horizontal="left" vertical="top"/>
    </xf>
    <xf numFmtId="0" fontId="2" fillId="0" borderId="35"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25" xfId="0" applyFont="1" applyBorder="1" applyAlignment="1" applyProtection="1">
      <alignment horizontal="left" vertical="center" wrapText="1"/>
    </xf>
    <xf numFmtId="0" fontId="23" fillId="9" borderId="0" xfId="0" applyFont="1" applyFill="1" applyAlignment="1" applyProtection="1">
      <alignment horizontal="left" vertical="center"/>
    </xf>
    <xf numFmtId="0" fontId="14" fillId="7" borderId="1" xfId="0" applyFont="1" applyFill="1" applyBorder="1" applyAlignment="1" applyProtection="1">
      <alignment horizontal="center" vertical="center" wrapText="1"/>
    </xf>
    <xf numFmtId="0" fontId="2" fillId="10" borderId="4" xfId="0" applyFont="1" applyFill="1" applyBorder="1" applyAlignment="1" applyProtection="1">
      <alignment horizontal="left" vertical="center" wrapText="1"/>
    </xf>
    <xf numFmtId="0" fontId="2" fillId="10" borderId="6" xfId="0" applyFont="1" applyFill="1" applyBorder="1" applyAlignment="1" applyProtection="1">
      <alignment horizontal="left" vertical="center" wrapText="1"/>
    </xf>
    <xf numFmtId="0" fontId="2" fillId="10" borderId="5" xfId="0" applyFont="1" applyFill="1" applyBorder="1" applyAlignment="1" applyProtection="1">
      <alignment horizontal="left" vertical="center" wrapText="1"/>
    </xf>
    <xf numFmtId="0" fontId="2" fillId="10" borderId="7" xfId="0" applyFont="1" applyFill="1" applyBorder="1" applyAlignment="1" applyProtection="1">
      <alignment horizontal="left" vertical="center" wrapText="1"/>
    </xf>
    <xf numFmtId="0" fontId="2" fillId="10" borderId="8" xfId="0" applyFont="1" applyFill="1" applyBorder="1" applyAlignment="1" applyProtection="1">
      <alignment horizontal="left" vertical="center" wrapText="1"/>
    </xf>
    <xf numFmtId="0" fontId="2" fillId="10" borderId="29" xfId="0" applyFont="1" applyFill="1" applyBorder="1" applyAlignment="1" applyProtection="1">
      <alignment horizontal="left" vertical="center" wrapText="1"/>
    </xf>
    <xf numFmtId="0" fontId="2" fillId="10" borderId="25" xfId="0" applyFont="1" applyFill="1" applyBorder="1" applyAlignment="1" applyProtection="1">
      <alignment horizontal="left" vertical="center" wrapText="1"/>
    </xf>
    <xf numFmtId="0" fontId="2" fillId="10" borderId="0" xfId="0" applyFont="1" applyFill="1" applyBorder="1" applyAlignment="1" applyProtection="1">
      <alignment horizontal="left" vertical="center" wrapText="1"/>
    </xf>
    <xf numFmtId="0" fontId="2" fillId="10" borderId="30" xfId="0" applyFont="1" applyFill="1" applyBorder="1" applyAlignment="1" applyProtection="1">
      <alignment horizontal="left" vertical="center" wrapText="1"/>
    </xf>
    <xf numFmtId="0" fontId="2" fillId="10" borderId="26" xfId="0" applyFont="1" applyFill="1" applyBorder="1" applyAlignment="1" applyProtection="1">
      <alignment horizontal="left" vertical="center" wrapText="1"/>
    </xf>
    <xf numFmtId="0" fontId="2" fillId="10" borderId="31" xfId="0" applyFont="1" applyFill="1" applyBorder="1" applyAlignment="1" applyProtection="1">
      <alignment horizontal="left" vertical="center" wrapText="1"/>
    </xf>
    <xf numFmtId="0" fontId="2" fillId="10" borderId="32" xfId="0" applyFont="1" applyFill="1" applyBorder="1" applyAlignment="1" applyProtection="1">
      <alignment horizontal="left" vertical="center" wrapText="1"/>
    </xf>
    <xf numFmtId="0" fontId="14" fillId="7" borderId="4" xfId="0" applyFont="1" applyFill="1" applyBorder="1" applyAlignment="1" applyProtection="1">
      <alignment horizontal="center" vertical="center" wrapText="1"/>
    </xf>
    <xf numFmtId="0" fontId="14" fillId="7" borderId="5" xfId="0" applyFont="1" applyFill="1" applyBorder="1" applyAlignment="1" applyProtection="1">
      <alignment horizontal="center" vertical="center" wrapText="1"/>
    </xf>
    <xf numFmtId="0" fontId="2" fillId="0" borderId="23" xfId="0" applyNumberFormat="1" applyFont="1" applyBorder="1" applyAlignment="1" applyProtection="1">
      <alignment horizontal="left" vertical="center"/>
      <protection locked="0"/>
    </xf>
    <xf numFmtId="0" fontId="2" fillId="0" borderId="24" xfId="0" applyNumberFormat="1" applyFont="1" applyBorder="1" applyAlignment="1" applyProtection="1">
      <alignment horizontal="left" vertical="center"/>
      <protection locked="0"/>
    </xf>
    <xf numFmtId="0" fontId="8" fillId="0" borderId="21" xfId="0" applyNumberFormat="1" applyFont="1" applyBorder="1" applyAlignment="1" applyProtection="1">
      <alignment horizontal="left" vertical="center"/>
      <protection locked="0"/>
    </xf>
    <xf numFmtId="0" fontId="8" fillId="0" borderId="22" xfId="0" applyNumberFormat="1" applyFont="1" applyBorder="1" applyAlignment="1" applyProtection="1">
      <alignment horizontal="left" vertical="center"/>
      <protection locked="0"/>
    </xf>
    <xf numFmtId="2" fontId="8" fillId="0" borderId="23" xfId="0" applyNumberFormat="1" applyFont="1" applyBorder="1" applyAlignment="1" applyProtection="1">
      <alignment horizontal="left" vertical="center"/>
      <protection locked="0"/>
    </xf>
    <xf numFmtId="2" fontId="8" fillId="0" borderId="24" xfId="0" applyNumberFormat="1" applyFont="1" applyBorder="1" applyAlignment="1" applyProtection="1">
      <alignment horizontal="left" vertical="center"/>
      <protection locked="0"/>
    </xf>
    <xf numFmtId="14" fontId="2" fillId="0" borderId="23" xfId="0" applyNumberFormat="1" applyFont="1" applyBorder="1" applyAlignment="1" applyProtection="1">
      <alignment horizontal="left" vertical="center"/>
      <protection locked="0"/>
    </xf>
    <xf numFmtId="14" fontId="2" fillId="0" borderId="24" xfId="0" applyNumberFormat="1" applyFont="1" applyBorder="1" applyAlignment="1" applyProtection="1">
      <alignment horizontal="left" vertical="center"/>
      <protection locked="0"/>
    </xf>
    <xf numFmtId="0" fontId="4" fillId="7" borderId="1" xfId="0" applyFont="1" applyFill="1" applyBorder="1" applyAlignment="1" applyProtection="1">
      <alignment horizontal="right" vertical="center"/>
    </xf>
    <xf numFmtId="0" fontId="15" fillId="3" borderId="1" xfId="0" applyFont="1" applyFill="1" applyBorder="1" applyAlignment="1" applyProtection="1">
      <alignment horizontal="right" vertical="center"/>
    </xf>
    <xf numFmtId="0" fontId="4" fillId="7" borderId="1" xfId="0" applyFont="1" applyFill="1" applyBorder="1" applyAlignment="1" applyProtection="1">
      <alignment horizontal="right" vertical="center" wrapText="1"/>
    </xf>
    <xf numFmtId="0" fontId="8" fillId="0" borderId="23" xfId="0" applyFont="1" applyBorder="1" applyAlignment="1" applyProtection="1">
      <alignment horizontal="center" vertical="center"/>
      <protection locked="0"/>
    </xf>
    <xf numFmtId="0" fontId="10" fillId="0" borderId="28" xfId="0" applyFont="1" applyBorder="1" applyProtection="1">
      <protection locked="0"/>
    </xf>
    <xf numFmtId="0" fontId="8" fillId="0" borderId="23"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right" vertical="center"/>
    </xf>
    <xf numFmtId="0" fontId="4" fillId="7" borderId="5" xfId="0" applyFont="1" applyFill="1" applyBorder="1" applyAlignment="1" applyProtection="1">
      <alignment horizontal="right" vertical="center"/>
    </xf>
  </cellXfs>
  <cellStyles count="4">
    <cellStyle name="Normal" xfId="0" builtinId="0"/>
    <cellStyle name="Normal 3" xfId="3"/>
    <cellStyle name="Normal_healthcare edit.xls" xfId="1"/>
    <cellStyle name="Normal_office as built edit.xls" xfId="2"/>
  </cellStyles>
  <dxfs count="5">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ont>
        <color theme="1"/>
      </font>
      <fill>
        <patternFill>
          <bgColor rgb="FFEAEAEA"/>
        </patternFill>
      </fill>
    </dxf>
  </dxfs>
  <tableStyles count="0" defaultTableStyle="TableStyleMedium9" defaultPivotStyle="PivotStyleLight16"/>
  <colors>
    <mruColors>
      <color rgb="FFEAEAEA"/>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17</xdr:col>
      <xdr:colOff>0</xdr:colOff>
      <xdr:row>20</xdr:row>
      <xdr:rowOff>171450</xdr:rowOff>
    </xdr:to>
    <xdr:sp macro="" textlink="">
      <xdr:nvSpPr>
        <xdr:cNvPr id="2" name="TextBox 1"/>
        <xdr:cNvSpPr txBox="1"/>
      </xdr:nvSpPr>
      <xdr:spPr>
        <a:xfrm>
          <a:off x="0" y="2390775"/>
          <a:ext cx="11658600" cy="3067050"/>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900">
              <a:solidFill>
                <a:sysClr val="windowText" lastClr="000000"/>
              </a:solidFill>
            </a:rPr>
            <a:t>The Green Star environmental rating system for buildings (“Green Star”) and the Green Star – Performance rating tool (“Green Star – Performance") have been developed by the Green Building Council of Australia (“GBCA”). Green Star – Performance evaluates the operational performance of all types of existing buildings (with the exception of single detached dwellings). It is intended for use by stakeholders including project team members as a guide for sustainable existing building operations. As with all Green Star rating tools, Green Star – Performance may be subject to further development in the future. </a:t>
          </a:r>
        </a:p>
        <a:p>
          <a:r>
            <a:rPr lang="en-AU" sz="900">
              <a:solidFill>
                <a:sysClr val="windowText" lastClr="000000"/>
              </a:solidFill>
            </a:rPr>
            <a:t>Green Star and Green Star – Performance have been developed with the assistance and participation of representatives from many organisations. The GBCA authorises you to view and use Green Star – Performance for your individual use only. In exchange for this authorisation, you agree that the GBCA retains all copyright and other proprietary rights contained in and in relation to Green Star – Performance and agree not to sell, modify, or use for another purpose all or any part of the tool or to reproduce, display or distribute the tool in any way for any public or commercial purpose, including display on a website or in a networked environment. Unauthorised use of Green Star and/or Green Star – Performance will violate copyright and other laws, and is prohibited. All text, graphics, layout and other elements of content contained in Green Star and its rating tools are owned by the GBCA and are protected by copyright, trade mark and other laws.</a:t>
          </a:r>
        </a:p>
        <a:p>
          <a:r>
            <a:rPr lang="en-AU" sz="900">
              <a:solidFill>
                <a:sysClr val="windowText" lastClr="000000"/>
              </a:solidFill>
            </a:rPr>
            <a:t>To the maximum extent permitted by law, the GBCA does not accept responsibility, including without limitation for negligence, for any inaccuracy within Green Star and/or its rating tools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Green Star and/or Green Star – Performance , or for any injuries, losses or damages (including, without limitation, equitable relief and economic loss) arising out of such use or reliance.</a:t>
          </a:r>
        </a:p>
        <a:p>
          <a:r>
            <a:rPr lang="en-AU" sz="900">
              <a:solidFill>
                <a:sysClr val="windowText" lastClr="000000"/>
              </a:solidFill>
            </a:rPr>
            <a:t>Green Star and Green Star – Performance are no substitute for professional advice. You should seek your own professional and other appropriate advice on the matters addressed by them.</a:t>
          </a:r>
        </a:p>
        <a:p>
          <a:r>
            <a:rPr lang="en-AU" sz="900">
              <a:solidFill>
                <a:sysClr val="windowText" lastClr="000000"/>
              </a:solidFill>
            </a:rPr>
            <a:t>As a condition of use, you covenant not to sue, and agree to waive and release the GBCA, its officers, agents, employees and its members from any and all claims, demands and causes of action for any injury, loss, destruction or damage (including, without limitation, equitable relief and economic loss) that you may now or hereafter have a right to assert against such parties as a result of your use of, or reliance on, Green Star and/or Green Star – Performance.</a:t>
          </a:r>
        </a:p>
        <a:p>
          <a:r>
            <a:rPr lang="en-AU" sz="900">
              <a:solidFill>
                <a:sysClr val="windowText" lastClr="000000"/>
              </a:solidFill>
            </a:rPr>
            <a:t>The GBCA does not endorse any self-assessed Green Star rating achieved by the use of Green Star – Performance. The GBCA offers a formal certification process for 1 Star to 6 Star ratings; this service provides for independent third party review of points claimed to ensure all points can be demonstrated to be achieved by the provision of the necessary documentary evidence. The use of Green Star – Performance without formal certification by the GBCA does not entitle the user or any other party to promote the Green Star rating achieved.</a:t>
          </a:r>
        </a:p>
        <a:p>
          <a:r>
            <a:rPr lang="en-AU" sz="900">
              <a:solidFill>
                <a:sysClr val="windowText" lastClr="000000"/>
              </a:solidFill>
            </a:rPr>
            <a:t>The application of Green Star – Performance to the operational performance of all types of existing buildings (with the exception of single detached dwellings) is encouraged to assess and improve their environmental performance attributes. However, formal recognition of the Green Star rating – and the right to promote same – requires undertaking the formal certification process offered by the GBCA.</a:t>
          </a:r>
        </a:p>
        <a:p>
          <a:r>
            <a:rPr lang="en-AU" sz="900">
              <a:solidFill>
                <a:sysClr val="windowText" lastClr="000000"/>
              </a:solidFill>
            </a:rPr>
            <a:t>You are only authorised to proceed to use Green Star and Green Star – Performance on this basis.</a:t>
          </a:r>
        </a:p>
        <a:p>
          <a:r>
            <a:rPr lang="en-AU" sz="900">
              <a:solidFill>
                <a:sysClr val="windowText" lastClr="000000"/>
              </a:solidFill>
            </a:rPr>
            <a:t>All rights reserved.</a:t>
          </a:r>
        </a:p>
      </xdr:txBody>
    </xdr:sp>
    <xdr:clientData/>
  </xdr:twoCellAnchor>
  <xdr:twoCellAnchor editAs="oneCell">
    <xdr:from>
      <xdr:col>0</xdr:col>
      <xdr:colOff>0</xdr:colOff>
      <xdr:row>0</xdr:row>
      <xdr:rowOff>0</xdr:rowOff>
    </xdr:from>
    <xdr:to>
      <xdr:col>10</xdr:col>
      <xdr:colOff>676275</xdr:colOff>
      <xdr:row>1</xdr:row>
      <xdr:rowOff>54769</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34275" cy="18835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4</xdr:col>
      <xdr:colOff>66675</xdr:colOff>
      <xdr:row>0</xdr:row>
      <xdr:rowOff>1404317</xdr:rowOff>
    </xdr:to>
    <xdr:pic>
      <xdr:nvPicPr>
        <xdr:cNvPr id="3" name="Picture 2" descr="Rating-tool-header_No-name_revised.jpg"/>
        <xdr:cNvPicPr>
          <a:picLocks noChangeAspect="1"/>
        </xdr:cNvPicPr>
      </xdr:nvPicPr>
      <xdr:blipFill>
        <a:blip xmlns:r="http://schemas.openxmlformats.org/officeDocument/2006/relationships" r:embed="rId1" cstate="print"/>
        <a:stretch>
          <a:fillRect/>
        </a:stretch>
      </xdr:blipFill>
      <xdr:spPr>
        <a:xfrm>
          <a:off x="247650" y="19050"/>
          <a:ext cx="9553575" cy="13852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38100</xdr:colOff>
      <xdr:row>0</xdr:row>
      <xdr:rowOff>1060704</xdr:rowOff>
    </xdr:to>
    <xdr:pic>
      <xdr:nvPicPr>
        <xdr:cNvPr id="2" name="Picture 1" descr="Rating-tool-header_No-name_revised.jpg"/>
        <xdr:cNvPicPr>
          <a:picLocks noChangeAspect="1"/>
        </xdr:cNvPicPr>
      </xdr:nvPicPr>
      <xdr:blipFill>
        <a:blip xmlns:r="http://schemas.openxmlformats.org/officeDocument/2006/relationships" r:embed="rId1" cstate="print"/>
        <a:stretch>
          <a:fillRect/>
        </a:stretch>
      </xdr:blipFill>
      <xdr:spPr>
        <a:xfrm>
          <a:off x="0" y="0"/>
          <a:ext cx="7315200" cy="1060704"/>
        </a:xfrm>
        <a:prstGeom prst="rect">
          <a:avLst/>
        </a:prstGeom>
      </xdr:spPr>
    </xdr:pic>
    <xdr:clientData/>
  </xdr:twoCellAnchor>
  <xdr:twoCellAnchor>
    <xdr:from>
      <xdr:col>0</xdr:col>
      <xdr:colOff>0</xdr:colOff>
      <xdr:row>4</xdr:row>
      <xdr:rowOff>0</xdr:rowOff>
    </xdr:from>
    <xdr:to>
      <xdr:col>7</xdr:col>
      <xdr:colOff>0</xdr:colOff>
      <xdr:row>5</xdr:row>
      <xdr:rowOff>1</xdr:rowOff>
    </xdr:to>
    <xdr:sp macro="" textlink="">
      <xdr:nvSpPr>
        <xdr:cNvPr id="4" name="TextBox 3"/>
        <xdr:cNvSpPr txBox="1"/>
      </xdr:nvSpPr>
      <xdr:spPr>
        <a:xfrm>
          <a:off x="0" y="1590675"/>
          <a:ext cx="10487025" cy="1866901"/>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000" b="1" u="sng" baseline="0"/>
            <a:t>Note 1:</a:t>
          </a:r>
        </a:p>
        <a:p>
          <a:r>
            <a:rPr lang="en-AU" sz="1000" b="0">
              <a:solidFill>
                <a:schemeClr val="dk1"/>
              </a:solidFill>
              <a:latin typeface="+mn-lt"/>
              <a:ea typeface="+mn-ea"/>
              <a:cs typeface="+mn-cs"/>
            </a:rPr>
            <a:t>This criterion relies on the selection of 10 Regularly Occupied Primary Spaces (ROPS). These 10 ROPS are randomly selected by your Case Manager from the Reporting Template that you submitted with your Round 1 submission. </a:t>
          </a:r>
        </a:p>
        <a:p>
          <a:r>
            <a:rPr lang="en-AU" sz="1000" b="0">
              <a:solidFill>
                <a:schemeClr val="dk1"/>
              </a:solidFill>
              <a:latin typeface="+mn-lt"/>
              <a:ea typeface="+mn-ea"/>
              <a:cs typeface="+mn-cs"/>
            </a:rPr>
            <a:t>As part of the Pre Assessment Review, your Case Manager will send you a list with the 10 ROPS for which detailed documentation must be provided to support your submission. Your Case Manager will unlock your submission to allow you to upload these documents.</a:t>
          </a:r>
        </a:p>
        <a:p>
          <a:endParaRPr lang="en-AU" sz="1000" b="0" u="none" baseline="0"/>
        </a:p>
        <a:p>
          <a:r>
            <a:rPr lang="en-AU" sz="1000" b="1" u="sng" baseline="0"/>
            <a:t>Note 2:</a:t>
          </a:r>
        </a:p>
        <a:p>
          <a:pPr marL="0" marR="0" indent="0" defTabSz="914400" eaLnBrk="1" fontAlgn="auto" latinLnBrk="0" hangingPunct="1">
            <a:lnSpc>
              <a:spcPct val="100000"/>
            </a:lnSpc>
            <a:spcBef>
              <a:spcPts val="0"/>
            </a:spcBef>
            <a:spcAft>
              <a:spcPts val="0"/>
            </a:spcAft>
            <a:buClrTx/>
            <a:buSzTx/>
            <a:buFontTx/>
            <a:buNone/>
            <a:tabLst/>
            <a:defRPr/>
          </a:pPr>
          <a:r>
            <a:rPr lang="en-AU" sz="1000">
              <a:solidFill>
                <a:schemeClr val="dk1"/>
              </a:solidFill>
              <a:latin typeface="+mn-lt"/>
              <a:ea typeface="+mn-ea"/>
              <a:cs typeface="+mn-cs"/>
            </a:rPr>
            <a:t>The periodical measurement and recording of Indoor Pollutants Control:</a:t>
          </a:r>
          <a:r>
            <a:rPr lang="en-AU" sz="1000" baseline="0">
              <a:solidFill>
                <a:schemeClr val="dk1"/>
              </a:solidFill>
              <a:latin typeface="+mn-lt"/>
              <a:ea typeface="+mn-ea"/>
              <a:cs typeface="+mn-cs"/>
            </a:rPr>
            <a:t> Fresh Indoor Air and CO2 Concentration, in order to </a:t>
          </a:r>
          <a:r>
            <a:rPr lang="en-AU" sz="1000">
              <a:solidFill>
                <a:schemeClr val="dk1"/>
              </a:solidFill>
              <a:latin typeface="+mn-lt"/>
              <a:ea typeface="+mn-ea"/>
              <a:cs typeface="+mn-cs"/>
            </a:rPr>
            <a:t>demonstrate compliance with the credit and documenting results for certification, the measurement and recording of indoor air parameters must take place at least </a:t>
          </a:r>
          <a:r>
            <a:rPr lang="en-AU" sz="1000" b="1">
              <a:solidFill>
                <a:schemeClr val="dk1"/>
              </a:solidFill>
              <a:latin typeface="+mn-lt"/>
              <a:ea typeface="+mn-ea"/>
              <a:cs typeface="+mn-cs"/>
            </a:rPr>
            <a:t>four times</a:t>
          </a:r>
          <a:r>
            <a:rPr lang="en-AU" sz="1000">
              <a:solidFill>
                <a:schemeClr val="dk1"/>
              </a:solidFill>
              <a:latin typeface="+mn-lt"/>
              <a:ea typeface="+mn-ea"/>
              <a:cs typeface="+mn-cs"/>
            </a:rPr>
            <a:t> during the performance period (at least once per quarter).</a:t>
          </a:r>
        </a:p>
        <a:p>
          <a:pPr marL="0" marR="0" indent="0" defTabSz="914400" eaLnBrk="1" fontAlgn="auto" latinLnBrk="0" hangingPunct="1">
            <a:lnSpc>
              <a:spcPct val="100000"/>
            </a:lnSpc>
            <a:spcBef>
              <a:spcPts val="0"/>
            </a:spcBef>
            <a:spcAft>
              <a:spcPts val="0"/>
            </a:spcAft>
            <a:buClrTx/>
            <a:buSzTx/>
            <a:buFontTx/>
            <a:buNone/>
            <a:tabLst/>
            <a:defRPr/>
          </a:pPr>
          <a:endParaRPr lang="en-AU" sz="10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AU" sz="1000">
              <a:solidFill>
                <a:schemeClr val="dk1"/>
              </a:solidFill>
              <a:latin typeface="+mn-lt"/>
              <a:ea typeface="+mn-ea"/>
              <a:cs typeface="+mn-cs"/>
            </a:rPr>
            <a:t>For the purposes of </a:t>
          </a:r>
          <a:r>
            <a:rPr lang="en-AU" sz="1000" i="1">
              <a:solidFill>
                <a:schemeClr val="dk1"/>
              </a:solidFill>
              <a:latin typeface="+mn-lt"/>
              <a:ea typeface="+mn-ea"/>
              <a:cs typeface="+mn-cs"/>
            </a:rPr>
            <a:t>Initial Certification</a:t>
          </a:r>
          <a:r>
            <a:rPr lang="en-AU" sz="1000">
              <a:solidFill>
                <a:schemeClr val="dk1"/>
              </a:solidFill>
              <a:latin typeface="+mn-lt"/>
              <a:ea typeface="+mn-ea"/>
              <a:cs typeface="+mn-cs"/>
            </a:rPr>
            <a:t> only, it is acceptable that at least </a:t>
          </a:r>
          <a:r>
            <a:rPr lang="en-AU" sz="1000" b="1">
              <a:solidFill>
                <a:schemeClr val="dk1"/>
              </a:solidFill>
              <a:latin typeface="+mn-lt"/>
              <a:ea typeface="+mn-ea"/>
              <a:cs typeface="+mn-cs"/>
            </a:rPr>
            <a:t>one </a:t>
          </a:r>
          <a:r>
            <a:rPr lang="en-AU" sz="1000">
              <a:solidFill>
                <a:schemeClr val="dk1"/>
              </a:solidFill>
              <a:latin typeface="+mn-lt"/>
              <a:ea typeface="+mn-ea"/>
              <a:cs typeface="+mn-cs"/>
            </a:rPr>
            <a:t>periodical measurement instance has been taken and recorded within </a:t>
          </a:r>
          <a:r>
            <a:rPr lang="en-AU" sz="1000" b="1">
              <a:solidFill>
                <a:schemeClr val="dk1"/>
              </a:solidFill>
              <a:latin typeface="+mn-lt"/>
              <a:ea typeface="+mn-ea"/>
              <a:cs typeface="+mn-cs"/>
            </a:rPr>
            <a:t>three</a:t>
          </a:r>
          <a:r>
            <a:rPr lang="en-AU" sz="1000">
              <a:solidFill>
                <a:schemeClr val="dk1"/>
              </a:solidFill>
              <a:latin typeface="+mn-lt"/>
              <a:ea typeface="+mn-ea"/>
              <a:cs typeface="+mn-cs"/>
            </a:rPr>
            <a:t> months of the end of the performance period.</a:t>
          </a:r>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7315200" cy="1060704"/>
    <xdr:pic>
      <xdr:nvPicPr>
        <xdr:cNvPr id="2" name="Picture 1" descr="Rating-tool-header_No-name_revised.jpg"/>
        <xdr:cNvPicPr>
          <a:picLocks noChangeAspect="1"/>
        </xdr:cNvPicPr>
      </xdr:nvPicPr>
      <xdr:blipFill>
        <a:blip xmlns:r="http://schemas.openxmlformats.org/officeDocument/2006/relationships" r:embed="rId1" cstate="print"/>
        <a:stretch>
          <a:fillRect/>
        </a:stretch>
      </xdr:blipFill>
      <xdr:spPr>
        <a:xfrm>
          <a:off x="285750" y="0"/>
          <a:ext cx="7315200" cy="1060704"/>
        </a:xfrm>
        <a:prstGeom prst="rect">
          <a:avLst/>
        </a:prstGeom>
      </xdr:spPr>
    </xdr:pic>
    <xdr:clientData/>
  </xdr:oneCellAnchor>
  <xdr:oneCellAnchor>
    <xdr:from>
      <xdr:col>3</xdr:col>
      <xdr:colOff>2160173</xdr:colOff>
      <xdr:row>14</xdr:row>
      <xdr:rowOff>714375</xdr:rowOff>
    </xdr:from>
    <xdr:ext cx="2307560" cy="1667242"/>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37023" y="6029325"/>
          <a:ext cx="2307560" cy="166724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2319618</xdr:colOff>
      <xdr:row>0</xdr:row>
      <xdr:rowOff>1060704</xdr:rowOff>
    </xdr:to>
    <xdr:pic>
      <xdr:nvPicPr>
        <xdr:cNvPr id="2" name="Picture 1" descr="Rating-tool-header_No-name_revised.jpg"/>
        <xdr:cNvPicPr>
          <a:picLocks noChangeAspect="1"/>
        </xdr:cNvPicPr>
      </xdr:nvPicPr>
      <xdr:blipFill rotWithShape="1">
        <a:blip xmlns:r="http://schemas.openxmlformats.org/officeDocument/2006/relationships" r:embed="rId1" cstate="print"/>
        <a:srcRect r="68262"/>
        <a:stretch/>
      </xdr:blipFill>
      <xdr:spPr>
        <a:xfrm>
          <a:off x="347382" y="0"/>
          <a:ext cx="2319618" cy="1060704"/>
        </a:xfrm>
        <a:prstGeom prst="rect">
          <a:avLst/>
        </a:prstGeom>
      </xdr:spPr>
    </xdr:pic>
    <xdr:clientData/>
  </xdr:twoCellAnchor>
  <xdr:twoCellAnchor editAs="oneCell">
    <xdr:from>
      <xdr:col>11</xdr:col>
      <xdr:colOff>941294</xdr:colOff>
      <xdr:row>0</xdr:row>
      <xdr:rowOff>11205</xdr:rowOff>
    </xdr:from>
    <xdr:to>
      <xdr:col>14</xdr:col>
      <xdr:colOff>2407</xdr:colOff>
      <xdr:row>1</xdr:row>
      <xdr:rowOff>7350</xdr:rowOff>
    </xdr:to>
    <xdr:pic>
      <xdr:nvPicPr>
        <xdr:cNvPr id="3" name="Picture 2" descr="Rating-tool-header_No-name_revised.jpg"/>
        <xdr:cNvPicPr>
          <a:picLocks noChangeAspect="1"/>
        </xdr:cNvPicPr>
      </xdr:nvPicPr>
      <xdr:blipFill rotWithShape="1">
        <a:blip xmlns:r="http://schemas.openxmlformats.org/officeDocument/2006/relationships" r:embed="rId1" cstate="print"/>
        <a:srcRect l="32351"/>
        <a:stretch/>
      </xdr:blipFill>
      <xdr:spPr>
        <a:xfrm>
          <a:off x="17100176" y="11205"/>
          <a:ext cx="4944202" cy="1060704"/>
        </a:xfrm>
        <a:prstGeom prst="rect">
          <a:avLst/>
        </a:prstGeom>
      </xdr:spPr>
    </xdr:pic>
    <xdr:clientData/>
  </xdr:twoCellAnchor>
</xdr:wsDr>
</file>

<file path=xl/theme/theme1.xml><?xml version="1.0" encoding="utf-8"?>
<a:theme xmlns:a="http://schemas.openxmlformats.org/drawingml/2006/main" name="Office Theme">
  <a:themeElements>
    <a:clrScheme name="Performance">
      <a:dk1>
        <a:srgbClr val="3F4450"/>
      </a:dk1>
      <a:lt1>
        <a:srgbClr val="FFFFFF"/>
      </a:lt1>
      <a:dk2>
        <a:srgbClr val="56B3D0"/>
      </a:dk2>
      <a:lt2>
        <a:srgbClr val="FFFFFF"/>
      </a:lt2>
      <a:accent1>
        <a:srgbClr val="56B3D0"/>
      </a:accent1>
      <a:accent2>
        <a:srgbClr val="78C2D9"/>
      </a:accent2>
      <a:accent3>
        <a:srgbClr val="AAD9E7"/>
      </a:accent3>
      <a:accent4>
        <a:srgbClr val="CCE8F1"/>
      </a:accent4>
      <a:accent5>
        <a:srgbClr val="3F4450"/>
      </a:accent5>
      <a:accent6>
        <a:srgbClr val="9FA2A7"/>
      </a:accent6>
      <a:hlink>
        <a:srgbClr val="56B3D0"/>
      </a:hlink>
      <a:folHlink>
        <a:srgbClr val="C5C7CA"/>
      </a:folHlink>
    </a:clrScheme>
    <a:fontScheme name="Green Star Corpora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showRowColHeaders="0" workbookViewId="0"/>
  </sheetViews>
  <sheetFormatPr defaultRowHeight="14.25" x14ac:dyDescent="0.2"/>
  <sheetData>
    <row r="1" spans="1:17" ht="144" customHeight="1" x14ac:dyDescent="0.2">
      <c r="L1" s="149"/>
    </row>
    <row r="3" spans="1:17" ht="15.75" x14ac:dyDescent="0.25">
      <c r="A3" s="1" t="s">
        <v>20</v>
      </c>
      <c r="B3" s="1"/>
      <c r="C3" s="1"/>
      <c r="D3" s="1"/>
      <c r="E3" s="1"/>
      <c r="F3" s="1"/>
      <c r="G3" s="1"/>
      <c r="H3" s="1"/>
      <c r="I3" s="1"/>
      <c r="J3" s="1"/>
      <c r="K3" s="1"/>
      <c r="L3" s="1"/>
      <c r="M3" s="1"/>
      <c r="N3" s="1"/>
      <c r="O3" s="1"/>
      <c r="P3" s="1"/>
      <c r="Q3" s="1"/>
    </row>
  </sheetData>
  <sheetProtection password="E6B1"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showRowColHeaders="0" workbookViewId="0"/>
  </sheetViews>
  <sheetFormatPr defaultRowHeight="14.25" x14ac:dyDescent="0.2"/>
  <cols>
    <col min="1" max="1" width="4.25" style="57" customWidth="1"/>
    <col min="2" max="2" width="24.25" style="57" customWidth="1"/>
    <col min="3" max="3" width="18.75" style="57" customWidth="1"/>
    <col min="4" max="4" width="80.5" style="57" customWidth="1"/>
    <col min="5" max="16384" width="9" style="57"/>
  </cols>
  <sheetData>
    <row r="1" spans="2:4" ht="117" customHeight="1" x14ac:dyDescent="0.2"/>
    <row r="2" spans="2:4" ht="22.5" customHeight="1" x14ac:dyDescent="0.2"/>
    <row r="3" spans="2:4" ht="56.25" customHeight="1" x14ac:dyDescent="0.2">
      <c r="B3" s="150" t="s">
        <v>127</v>
      </c>
      <c r="C3" s="150"/>
      <c r="D3" s="150"/>
    </row>
    <row r="4" spans="2:4" ht="22.5" customHeight="1" x14ac:dyDescent="0.2">
      <c r="B4" s="124"/>
      <c r="C4" s="124"/>
      <c r="D4" s="124"/>
    </row>
    <row r="5" spans="2:4" ht="33.75" customHeight="1" x14ac:dyDescent="0.2">
      <c r="B5" s="125" t="s">
        <v>123</v>
      </c>
      <c r="C5" s="126"/>
      <c r="D5" s="126"/>
    </row>
    <row r="6" spans="2:4" ht="30" customHeight="1" x14ac:dyDescent="0.2">
      <c r="B6" s="127"/>
      <c r="C6" s="128"/>
      <c r="D6" s="128"/>
    </row>
    <row r="7" spans="2:4" ht="30" customHeight="1" x14ac:dyDescent="0.2">
      <c r="B7" s="147"/>
      <c r="C7" s="130" t="s">
        <v>124</v>
      </c>
      <c r="D7" s="130" t="s">
        <v>125</v>
      </c>
    </row>
    <row r="8" spans="2:4" ht="38.25" x14ac:dyDescent="0.2">
      <c r="B8" s="147" t="s">
        <v>140</v>
      </c>
      <c r="C8" s="129" t="s">
        <v>149</v>
      </c>
      <c r="D8" s="58" t="s">
        <v>148</v>
      </c>
    </row>
    <row r="9" spans="2:4" ht="18" customHeight="1" x14ac:dyDescent="0.2">
      <c r="B9" s="151" t="s">
        <v>126</v>
      </c>
      <c r="C9" s="129" t="s">
        <v>147</v>
      </c>
      <c r="D9" s="58" t="s">
        <v>139</v>
      </c>
    </row>
    <row r="10" spans="2:4" ht="18" customHeight="1" x14ac:dyDescent="0.2">
      <c r="B10" s="152"/>
      <c r="C10" s="129" t="s">
        <v>146</v>
      </c>
      <c r="D10" s="58" t="s">
        <v>145</v>
      </c>
    </row>
  </sheetData>
  <sheetProtection password="E6B1" sheet="1" objects="1" scenarios="1"/>
  <mergeCells count="2">
    <mergeCell ref="B3:D3"/>
    <mergeCell ref="B9:B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topLeftCell="A4" zoomScaleNormal="100" workbookViewId="0">
      <selection activeCell="B13" sqref="B13:C13"/>
    </sheetView>
  </sheetViews>
  <sheetFormatPr defaultRowHeight="12.75" x14ac:dyDescent="0.2"/>
  <cols>
    <col min="1" max="1" width="22" style="9" bestFit="1" customWidth="1"/>
    <col min="2" max="2" width="14.75" style="9" bestFit="1" customWidth="1"/>
    <col min="3" max="3" width="16.75" style="9" customWidth="1"/>
    <col min="4" max="4" width="19.75" style="9" customWidth="1"/>
    <col min="5" max="5" width="22.25" style="9" bestFit="1" customWidth="1"/>
    <col min="6" max="6" width="20.5" style="9" customWidth="1"/>
    <col min="7" max="7" width="21.625" style="9" bestFit="1" customWidth="1"/>
    <col min="8" max="8" width="22.625" style="10" bestFit="1" customWidth="1"/>
    <col min="9" max="9" width="15.125" style="9" bestFit="1" customWidth="1"/>
    <col min="10" max="10" width="18.25" style="9" customWidth="1"/>
    <col min="11" max="13" width="14.875" style="9" customWidth="1"/>
    <col min="14" max="14" width="22" style="9" customWidth="1"/>
    <col min="15" max="15" width="15.25" style="9" customWidth="1"/>
    <col min="16" max="16384" width="9" style="9"/>
  </cols>
  <sheetData>
    <row r="1" spans="1:10" s="2" customFormat="1" ht="84" customHeight="1" x14ac:dyDescent="0.2">
      <c r="H1" s="14"/>
    </row>
    <row r="2" spans="1:10" s="2" customFormat="1" x14ac:dyDescent="0.2">
      <c r="H2" s="14"/>
    </row>
    <row r="3" spans="1:10" s="5" customFormat="1" ht="15.75" x14ac:dyDescent="0.2">
      <c r="A3" s="163" t="s">
        <v>27</v>
      </c>
      <c r="B3" s="163"/>
      <c r="C3" s="163"/>
      <c r="D3" s="163"/>
      <c r="E3" s="163"/>
      <c r="F3" s="163"/>
      <c r="G3" s="163"/>
      <c r="H3" s="163"/>
      <c r="I3" s="163"/>
    </row>
    <row r="4" spans="1:10" s="2" customFormat="1" x14ac:dyDescent="0.2">
      <c r="H4" s="14"/>
    </row>
    <row r="5" spans="1:10" s="2" customFormat="1" ht="147" customHeight="1" x14ac:dyDescent="0.2">
      <c r="H5" s="14"/>
    </row>
    <row r="6" spans="1:10" s="2" customFormat="1" x14ac:dyDescent="0.2">
      <c r="H6" s="14"/>
    </row>
    <row r="7" spans="1:10" ht="13.5" thickBot="1" x14ac:dyDescent="0.25">
      <c r="A7" s="13"/>
      <c r="B7" s="27" t="s">
        <v>5</v>
      </c>
      <c r="C7" s="27" t="s">
        <v>6</v>
      </c>
      <c r="H7" s="9"/>
      <c r="I7" s="10"/>
    </row>
    <row r="8" spans="1:10" x14ac:dyDescent="0.2">
      <c r="A8" s="26" t="s">
        <v>1</v>
      </c>
      <c r="B8" s="52"/>
      <c r="C8" s="53"/>
      <c r="G8" s="6"/>
      <c r="H8" s="6"/>
      <c r="I8" s="12"/>
    </row>
    <row r="9" spans="1:10" x14ac:dyDescent="0.2">
      <c r="A9" s="26" t="s">
        <v>2</v>
      </c>
      <c r="B9" s="54"/>
      <c r="C9" s="55"/>
      <c r="G9" s="7"/>
      <c r="H9" s="7"/>
      <c r="I9" s="15"/>
    </row>
    <row r="10" spans="1:10" x14ac:dyDescent="0.2">
      <c r="A10" s="26" t="s">
        <v>28</v>
      </c>
      <c r="B10" s="54"/>
      <c r="C10" s="55"/>
      <c r="G10" s="7"/>
      <c r="H10" s="7"/>
      <c r="I10" s="15"/>
    </row>
    <row r="11" spans="1:10" ht="13.5" thickBot="1" x14ac:dyDescent="0.25">
      <c r="A11" s="26" t="s">
        <v>29</v>
      </c>
      <c r="B11" s="28"/>
      <c r="C11" s="29"/>
      <c r="G11" s="7"/>
      <c r="H11" s="7"/>
      <c r="I11" s="15"/>
    </row>
    <row r="12" spans="1:10" ht="13.5" thickBot="1" x14ac:dyDescent="0.25">
      <c r="A12" s="16"/>
      <c r="B12" s="17"/>
      <c r="C12" s="17"/>
      <c r="G12" s="7"/>
      <c r="H12" s="7"/>
      <c r="I12" s="15"/>
    </row>
    <row r="13" spans="1:10" ht="39" thickBot="1" x14ac:dyDescent="0.25">
      <c r="A13" s="30" t="s">
        <v>30</v>
      </c>
      <c r="B13" s="164" t="s">
        <v>41</v>
      </c>
      <c r="C13" s="165"/>
      <c r="D13" s="56" t="s">
        <v>39</v>
      </c>
      <c r="G13" s="6"/>
      <c r="H13" s="6"/>
      <c r="I13" s="12"/>
    </row>
    <row r="14" spans="1:10" x14ac:dyDescent="0.2">
      <c r="G14" s="6"/>
      <c r="H14" s="6"/>
      <c r="I14" s="12"/>
    </row>
    <row r="15" spans="1:10" x14ac:dyDescent="0.2">
      <c r="G15" s="8"/>
      <c r="H15" s="8"/>
      <c r="I15" s="11"/>
    </row>
    <row r="16" spans="1:10" ht="12.75" customHeight="1" x14ac:dyDescent="0.2">
      <c r="A16" s="158" t="s">
        <v>24</v>
      </c>
      <c r="B16" s="158"/>
      <c r="C16" s="158"/>
      <c r="D16" s="166" t="b">
        <v>0</v>
      </c>
      <c r="E16" s="166" t="b">
        <v>0</v>
      </c>
      <c r="F16" s="166" t="b">
        <v>0</v>
      </c>
      <c r="G16" s="166" t="b">
        <v>0</v>
      </c>
      <c r="H16" s="158" t="s">
        <v>35</v>
      </c>
      <c r="I16" s="158" t="s">
        <v>21</v>
      </c>
      <c r="J16" s="158" t="s">
        <v>22</v>
      </c>
    </row>
    <row r="17" spans="1:17" ht="63.75" customHeight="1" thickBot="1" x14ac:dyDescent="0.25">
      <c r="A17" s="33" t="s">
        <v>19</v>
      </c>
      <c r="B17" s="33" t="s">
        <v>18</v>
      </c>
      <c r="C17" s="33" t="s">
        <v>0</v>
      </c>
      <c r="D17" s="167"/>
      <c r="E17" s="167"/>
      <c r="F17" s="167"/>
      <c r="G17" s="167"/>
      <c r="H17" s="159"/>
      <c r="I17" s="159"/>
      <c r="J17" s="159"/>
      <c r="K17" s="4"/>
      <c r="L17" s="4"/>
      <c r="N17" s="59" t="s">
        <v>36</v>
      </c>
      <c r="O17" s="4"/>
      <c r="P17" s="4"/>
      <c r="Q17" s="4"/>
    </row>
    <row r="18" spans="1:17" x14ac:dyDescent="0.2">
      <c r="A18" s="34" t="s">
        <v>10</v>
      </c>
      <c r="B18" s="35" t="s">
        <v>9</v>
      </c>
      <c r="C18" s="36" t="s">
        <v>8</v>
      </c>
      <c r="D18" s="35" t="s">
        <v>4</v>
      </c>
      <c r="E18" s="35" t="s">
        <v>4</v>
      </c>
      <c r="F18" s="35" t="s">
        <v>4</v>
      </c>
      <c r="G18" s="35" t="s">
        <v>4</v>
      </c>
      <c r="H18" s="36"/>
      <c r="I18" s="37"/>
      <c r="J18" s="38">
        <v>800</v>
      </c>
      <c r="K18" s="4"/>
      <c r="L18" s="4"/>
      <c r="N18" s="59">
        <v>1</v>
      </c>
      <c r="O18" s="4"/>
      <c r="P18" s="4"/>
      <c r="Q18" s="4"/>
    </row>
    <row r="19" spans="1:17" x14ac:dyDescent="0.2">
      <c r="A19" s="39" t="s">
        <v>11</v>
      </c>
      <c r="B19" s="40" t="s">
        <v>9</v>
      </c>
      <c r="C19" s="41" t="s">
        <v>3</v>
      </c>
      <c r="D19" s="41" t="s">
        <v>4</v>
      </c>
      <c r="E19" s="41" t="s">
        <v>4</v>
      </c>
      <c r="F19" s="41" t="s">
        <v>4</v>
      </c>
      <c r="G19" s="41" t="s">
        <v>4</v>
      </c>
      <c r="H19" s="41"/>
      <c r="I19" s="42"/>
      <c r="J19" s="43">
        <v>1000</v>
      </c>
      <c r="K19" s="4"/>
      <c r="L19" s="4"/>
      <c r="N19" s="59">
        <v>1</v>
      </c>
      <c r="O19" s="4"/>
      <c r="P19" s="4"/>
      <c r="Q19" s="4"/>
    </row>
    <row r="20" spans="1:17" ht="63.75" x14ac:dyDescent="0.2">
      <c r="A20" s="39" t="s">
        <v>12</v>
      </c>
      <c r="B20" s="40" t="s">
        <v>9</v>
      </c>
      <c r="C20" s="41" t="s">
        <v>3</v>
      </c>
      <c r="D20" s="41" t="s">
        <v>7</v>
      </c>
      <c r="E20" s="41" t="s">
        <v>7</v>
      </c>
      <c r="F20" s="41" t="s">
        <v>7</v>
      </c>
      <c r="G20" s="41" t="s">
        <v>7</v>
      </c>
      <c r="H20" s="41" t="s">
        <v>7</v>
      </c>
      <c r="I20" s="42" t="s">
        <v>38</v>
      </c>
      <c r="J20" s="43">
        <v>400</v>
      </c>
      <c r="K20" s="4"/>
      <c r="L20" s="4"/>
      <c r="N20" s="59">
        <v>0</v>
      </c>
      <c r="O20" s="4"/>
      <c r="P20" s="4"/>
      <c r="Q20" s="4"/>
    </row>
    <row r="21" spans="1:17" x14ac:dyDescent="0.2">
      <c r="A21" s="39" t="s">
        <v>13</v>
      </c>
      <c r="B21" s="40" t="s">
        <v>9</v>
      </c>
      <c r="C21" s="41" t="s">
        <v>3</v>
      </c>
      <c r="D21" s="41" t="s">
        <v>4</v>
      </c>
      <c r="E21" s="41" t="s">
        <v>4</v>
      </c>
      <c r="F21" s="41" t="s">
        <v>4</v>
      </c>
      <c r="G21" s="41" t="s">
        <v>4</v>
      </c>
      <c r="H21" s="41"/>
      <c r="I21" s="42"/>
      <c r="J21" s="43">
        <v>500</v>
      </c>
      <c r="K21" s="4"/>
      <c r="L21" s="4"/>
      <c r="N21" s="59">
        <v>1</v>
      </c>
      <c r="O21" s="4"/>
      <c r="P21" s="4"/>
      <c r="Q21" s="4"/>
    </row>
    <row r="22" spans="1:17" x14ac:dyDescent="0.2">
      <c r="A22" s="39" t="s">
        <v>14</v>
      </c>
      <c r="B22" s="40" t="s">
        <v>9</v>
      </c>
      <c r="C22" s="41" t="s">
        <v>3</v>
      </c>
      <c r="D22" s="41" t="s">
        <v>4</v>
      </c>
      <c r="E22" s="41" t="s">
        <v>4</v>
      </c>
      <c r="F22" s="41" t="s">
        <v>4</v>
      </c>
      <c r="G22" s="41" t="s">
        <v>4</v>
      </c>
      <c r="H22" s="41"/>
      <c r="I22" s="42"/>
      <c r="J22" s="43">
        <v>100</v>
      </c>
      <c r="K22" s="4"/>
      <c r="L22" s="4"/>
      <c r="N22" s="59">
        <v>1</v>
      </c>
      <c r="O22" s="4"/>
      <c r="P22" s="4"/>
      <c r="Q22" s="4"/>
    </row>
    <row r="23" spans="1:17" x14ac:dyDescent="0.2">
      <c r="A23" s="44" t="s">
        <v>15</v>
      </c>
      <c r="B23" s="40" t="s">
        <v>9</v>
      </c>
      <c r="C23" s="41" t="s">
        <v>3</v>
      </c>
      <c r="D23" s="41" t="s">
        <v>4</v>
      </c>
      <c r="E23" s="41" t="s">
        <v>4</v>
      </c>
      <c r="F23" s="41" t="s">
        <v>4</v>
      </c>
      <c r="G23" s="41" t="s">
        <v>4</v>
      </c>
      <c r="H23" s="41"/>
      <c r="I23" s="42"/>
      <c r="J23" s="43">
        <v>1000</v>
      </c>
      <c r="K23" s="4"/>
      <c r="L23" s="4"/>
      <c r="N23" s="59">
        <v>1</v>
      </c>
      <c r="O23" s="4"/>
      <c r="P23" s="4"/>
      <c r="Q23" s="4"/>
    </row>
    <row r="24" spans="1:17" x14ac:dyDescent="0.2">
      <c r="A24" s="39" t="s">
        <v>16</v>
      </c>
      <c r="B24" s="40" t="s">
        <v>9</v>
      </c>
      <c r="C24" s="41" t="s">
        <v>3</v>
      </c>
      <c r="D24" s="41" t="s">
        <v>4</v>
      </c>
      <c r="E24" s="41" t="s">
        <v>4</v>
      </c>
      <c r="F24" s="41" t="s">
        <v>4</v>
      </c>
      <c r="G24" s="41" t="s">
        <v>4</v>
      </c>
      <c r="H24" s="41"/>
      <c r="I24" s="42"/>
      <c r="J24" s="43">
        <v>1000</v>
      </c>
      <c r="K24" s="4"/>
      <c r="L24" s="4"/>
      <c r="N24" s="59">
        <v>1</v>
      </c>
      <c r="O24" s="4"/>
      <c r="P24" s="4"/>
      <c r="Q24" s="4"/>
    </row>
    <row r="25" spans="1:17" x14ac:dyDescent="0.2">
      <c r="A25" s="39" t="s">
        <v>17</v>
      </c>
      <c r="B25" s="40" t="s">
        <v>9</v>
      </c>
      <c r="C25" s="41" t="s">
        <v>3</v>
      </c>
      <c r="D25" s="41" t="s">
        <v>4</v>
      </c>
      <c r="E25" s="41" t="s">
        <v>4</v>
      </c>
      <c r="F25" s="41" t="s">
        <v>4</v>
      </c>
      <c r="G25" s="41" t="s">
        <v>4</v>
      </c>
      <c r="H25" s="41"/>
      <c r="I25" s="42"/>
      <c r="J25" s="43">
        <v>1000</v>
      </c>
      <c r="K25" s="4"/>
      <c r="L25" s="4"/>
      <c r="N25" s="59">
        <v>1</v>
      </c>
      <c r="O25" s="4"/>
      <c r="P25" s="4"/>
      <c r="Q25" s="4"/>
    </row>
    <row r="26" spans="1:17" x14ac:dyDescent="0.2">
      <c r="A26" s="39"/>
      <c r="B26" s="40"/>
      <c r="C26" s="41"/>
      <c r="D26" s="41"/>
      <c r="E26" s="41"/>
      <c r="F26" s="41"/>
      <c r="G26" s="41"/>
      <c r="H26" s="41"/>
      <c r="I26" s="42"/>
      <c r="J26" s="43"/>
      <c r="K26" s="4"/>
      <c r="L26" s="4"/>
      <c r="N26" s="59">
        <v>0</v>
      </c>
      <c r="O26" s="4"/>
      <c r="P26" s="4"/>
      <c r="Q26" s="4"/>
    </row>
    <row r="27" spans="1:17" x14ac:dyDescent="0.2">
      <c r="A27" s="39"/>
      <c r="B27" s="40"/>
      <c r="C27" s="41"/>
      <c r="D27" s="41"/>
      <c r="E27" s="41"/>
      <c r="F27" s="41"/>
      <c r="G27" s="41"/>
      <c r="H27" s="41"/>
      <c r="I27" s="42"/>
      <c r="J27" s="43"/>
      <c r="K27" s="4"/>
      <c r="L27" s="4"/>
      <c r="N27" s="59">
        <v>0</v>
      </c>
      <c r="O27" s="4"/>
      <c r="P27" s="4"/>
      <c r="Q27" s="4"/>
    </row>
    <row r="28" spans="1:17" x14ac:dyDescent="0.2">
      <c r="A28" s="39"/>
      <c r="B28" s="40"/>
      <c r="C28" s="41"/>
      <c r="D28" s="41"/>
      <c r="E28" s="41"/>
      <c r="F28" s="41"/>
      <c r="G28" s="41"/>
      <c r="H28" s="41"/>
      <c r="I28" s="42"/>
      <c r="J28" s="43"/>
      <c r="K28" s="4"/>
      <c r="L28" s="4"/>
      <c r="N28" s="59">
        <v>0</v>
      </c>
      <c r="O28" s="4"/>
      <c r="P28" s="4"/>
      <c r="Q28" s="4"/>
    </row>
    <row r="29" spans="1:17" x14ac:dyDescent="0.2">
      <c r="A29" s="39"/>
      <c r="B29" s="40"/>
      <c r="C29" s="41"/>
      <c r="D29" s="41"/>
      <c r="E29" s="41"/>
      <c r="F29" s="41"/>
      <c r="G29" s="41"/>
      <c r="H29" s="41"/>
      <c r="I29" s="42"/>
      <c r="J29" s="43"/>
      <c r="K29" s="4"/>
      <c r="L29" s="4"/>
      <c r="N29" s="59">
        <v>0</v>
      </c>
      <c r="O29" s="4"/>
      <c r="P29" s="4"/>
      <c r="Q29" s="4"/>
    </row>
    <row r="30" spans="1:17" x14ac:dyDescent="0.2">
      <c r="A30" s="39"/>
      <c r="B30" s="40"/>
      <c r="C30" s="41"/>
      <c r="D30" s="41"/>
      <c r="E30" s="41"/>
      <c r="F30" s="41"/>
      <c r="G30" s="41"/>
      <c r="H30" s="41"/>
      <c r="I30" s="42"/>
      <c r="J30" s="43"/>
      <c r="K30" s="4"/>
      <c r="L30" s="4"/>
      <c r="N30" s="59">
        <v>0</v>
      </c>
      <c r="O30" s="4"/>
      <c r="P30" s="4"/>
      <c r="Q30" s="4"/>
    </row>
    <row r="31" spans="1:17" x14ac:dyDescent="0.2">
      <c r="A31" s="39"/>
      <c r="B31" s="40"/>
      <c r="C31" s="41"/>
      <c r="D31" s="41"/>
      <c r="E31" s="41"/>
      <c r="F31" s="41"/>
      <c r="G31" s="41"/>
      <c r="H31" s="41"/>
      <c r="I31" s="42"/>
      <c r="J31" s="43"/>
      <c r="K31" s="4"/>
      <c r="L31" s="4"/>
      <c r="N31" s="59">
        <v>0</v>
      </c>
      <c r="O31" s="4"/>
      <c r="P31" s="4"/>
      <c r="Q31" s="4"/>
    </row>
    <row r="32" spans="1:17" x14ac:dyDescent="0.2">
      <c r="A32" s="39"/>
      <c r="B32" s="40"/>
      <c r="C32" s="41"/>
      <c r="D32" s="41"/>
      <c r="E32" s="41"/>
      <c r="F32" s="41"/>
      <c r="G32" s="41"/>
      <c r="H32" s="41"/>
      <c r="I32" s="42"/>
      <c r="J32" s="43"/>
      <c r="K32" s="4"/>
      <c r="L32" s="4"/>
      <c r="N32" s="59">
        <v>0</v>
      </c>
      <c r="O32" s="4"/>
      <c r="P32" s="4"/>
      <c r="Q32" s="4"/>
    </row>
    <row r="33" spans="1:17" x14ac:dyDescent="0.2">
      <c r="A33" s="39"/>
      <c r="B33" s="40"/>
      <c r="C33" s="41"/>
      <c r="D33" s="41"/>
      <c r="E33" s="41"/>
      <c r="F33" s="41"/>
      <c r="G33" s="41"/>
      <c r="H33" s="41"/>
      <c r="I33" s="42"/>
      <c r="J33" s="43"/>
      <c r="K33" s="4"/>
      <c r="L33" s="4"/>
      <c r="N33" s="59">
        <v>0</v>
      </c>
      <c r="O33" s="4"/>
      <c r="P33" s="4"/>
      <c r="Q33" s="4"/>
    </row>
    <row r="34" spans="1:17" x14ac:dyDescent="0.2">
      <c r="A34" s="39"/>
      <c r="B34" s="40"/>
      <c r="C34" s="41"/>
      <c r="D34" s="41"/>
      <c r="E34" s="41"/>
      <c r="F34" s="41"/>
      <c r="G34" s="41"/>
      <c r="H34" s="41"/>
      <c r="I34" s="42"/>
      <c r="J34" s="43"/>
      <c r="K34" s="4"/>
      <c r="L34" s="4"/>
      <c r="N34" s="59">
        <v>0</v>
      </c>
      <c r="O34" s="4"/>
      <c r="P34" s="4"/>
      <c r="Q34" s="4"/>
    </row>
    <row r="35" spans="1:17" x14ac:dyDescent="0.2">
      <c r="A35" s="39"/>
      <c r="B35" s="40"/>
      <c r="C35" s="41"/>
      <c r="D35" s="41"/>
      <c r="E35" s="41"/>
      <c r="F35" s="41"/>
      <c r="G35" s="41"/>
      <c r="H35" s="41"/>
      <c r="I35" s="42"/>
      <c r="J35" s="43"/>
      <c r="K35" s="4"/>
      <c r="L35" s="4"/>
      <c r="N35" s="59">
        <v>0</v>
      </c>
      <c r="O35" s="4"/>
      <c r="P35" s="4"/>
      <c r="Q35" s="4"/>
    </row>
    <row r="36" spans="1:17" x14ac:dyDescent="0.2">
      <c r="A36" s="39"/>
      <c r="B36" s="40"/>
      <c r="C36" s="41"/>
      <c r="D36" s="41"/>
      <c r="E36" s="41"/>
      <c r="F36" s="41"/>
      <c r="G36" s="41"/>
      <c r="H36" s="41"/>
      <c r="I36" s="42"/>
      <c r="J36" s="43"/>
      <c r="K36" s="4"/>
      <c r="L36" s="4"/>
      <c r="N36" s="59">
        <v>0</v>
      </c>
      <c r="O36" s="4"/>
      <c r="P36" s="4"/>
      <c r="Q36" s="4"/>
    </row>
    <row r="37" spans="1:17" x14ac:dyDescent="0.2">
      <c r="A37" s="39"/>
      <c r="B37" s="40"/>
      <c r="C37" s="41"/>
      <c r="D37" s="41"/>
      <c r="E37" s="41"/>
      <c r="F37" s="41"/>
      <c r="G37" s="41"/>
      <c r="H37" s="41"/>
      <c r="I37" s="42"/>
      <c r="J37" s="43"/>
      <c r="K37" s="4"/>
      <c r="L37" s="4"/>
      <c r="N37" s="59">
        <v>0</v>
      </c>
      <c r="O37" s="4"/>
      <c r="P37" s="4"/>
      <c r="Q37" s="4"/>
    </row>
    <row r="38" spans="1:17" x14ac:dyDescent="0.2">
      <c r="A38" s="39"/>
      <c r="B38" s="40"/>
      <c r="C38" s="41"/>
      <c r="D38" s="41"/>
      <c r="E38" s="41"/>
      <c r="F38" s="41"/>
      <c r="G38" s="41"/>
      <c r="H38" s="41"/>
      <c r="I38" s="42"/>
      <c r="J38" s="43"/>
      <c r="K38" s="4"/>
      <c r="L38" s="4"/>
      <c r="N38" s="59">
        <v>0</v>
      </c>
      <c r="O38" s="4"/>
      <c r="P38" s="4"/>
      <c r="Q38" s="4"/>
    </row>
    <row r="39" spans="1:17" x14ac:dyDescent="0.2">
      <c r="A39" s="39"/>
      <c r="B39" s="40"/>
      <c r="C39" s="41"/>
      <c r="D39" s="41"/>
      <c r="E39" s="41"/>
      <c r="F39" s="41"/>
      <c r="G39" s="41"/>
      <c r="H39" s="41"/>
      <c r="I39" s="42"/>
      <c r="J39" s="43"/>
      <c r="K39" s="4"/>
      <c r="L39" s="4"/>
      <c r="N39" s="59">
        <v>0</v>
      </c>
      <c r="O39" s="4"/>
      <c r="P39" s="4"/>
      <c r="Q39" s="4"/>
    </row>
    <row r="40" spans="1:17" x14ac:dyDescent="0.2">
      <c r="A40" s="39"/>
      <c r="B40" s="40"/>
      <c r="C40" s="41"/>
      <c r="D40" s="41"/>
      <c r="E40" s="41"/>
      <c r="F40" s="41"/>
      <c r="G40" s="41"/>
      <c r="H40" s="41"/>
      <c r="I40" s="42"/>
      <c r="J40" s="43"/>
      <c r="K40" s="4"/>
      <c r="L40" s="4"/>
      <c r="N40" s="59">
        <v>0</v>
      </c>
      <c r="O40" s="4"/>
      <c r="P40" s="4"/>
      <c r="Q40" s="4"/>
    </row>
    <row r="41" spans="1:17" x14ac:dyDescent="0.2">
      <c r="A41" s="39"/>
      <c r="B41" s="40"/>
      <c r="C41" s="41"/>
      <c r="D41" s="41"/>
      <c r="E41" s="41"/>
      <c r="F41" s="41"/>
      <c r="G41" s="41"/>
      <c r="H41" s="41"/>
      <c r="I41" s="42"/>
      <c r="J41" s="43"/>
      <c r="N41" s="59">
        <v>0</v>
      </c>
    </row>
    <row r="42" spans="1:17" x14ac:dyDescent="0.2">
      <c r="A42" s="39"/>
      <c r="B42" s="40"/>
      <c r="C42" s="41"/>
      <c r="D42" s="41"/>
      <c r="E42" s="41"/>
      <c r="F42" s="41"/>
      <c r="G42" s="41"/>
      <c r="H42" s="41"/>
      <c r="I42" s="45"/>
      <c r="J42" s="43"/>
      <c r="N42" s="59">
        <v>0</v>
      </c>
    </row>
    <row r="43" spans="1:17" x14ac:dyDescent="0.2">
      <c r="A43" s="39"/>
      <c r="B43" s="40"/>
      <c r="C43" s="41"/>
      <c r="D43" s="41"/>
      <c r="E43" s="41"/>
      <c r="F43" s="41"/>
      <c r="G43" s="41"/>
      <c r="H43" s="41"/>
      <c r="I43" s="42"/>
      <c r="J43" s="43"/>
      <c r="N43" s="59">
        <v>0</v>
      </c>
    </row>
    <row r="44" spans="1:17" x14ac:dyDescent="0.2">
      <c r="A44" s="39"/>
      <c r="B44" s="40"/>
      <c r="C44" s="41"/>
      <c r="D44" s="41"/>
      <c r="E44" s="41"/>
      <c r="F44" s="41"/>
      <c r="G44" s="41"/>
      <c r="H44" s="41"/>
      <c r="I44" s="42"/>
      <c r="J44" s="43"/>
      <c r="N44" s="59">
        <v>0</v>
      </c>
    </row>
    <row r="45" spans="1:17" x14ac:dyDescent="0.2">
      <c r="A45" s="39"/>
      <c r="B45" s="40"/>
      <c r="C45" s="41"/>
      <c r="D45" s="41"/>
      <c r="E45" s="41"/>
      <c r="F45" s="41"/>
      <c r="G45" s="41"/>
      <c r="H45" s="41"/>
      <c r="I45" s="42"/>
      <c r="J45" s="43"/>
      <c r="N45" s="59">
        <v>0</v>
      </c>
    </row>
    <row r="46" spans="1:17" x14ac:dyDescent="0.2">
      <c r="A46" s="39"/>
      <c r="B46" s="40"/>
      <c r="C46" s="41"/>
      <c r="D46" s="41"/>
      <c r="E46" s="41"/>
      <c r="F46" s="41"/>
      <c r="G46" s="41"/>
      <c r="H46" s="41"/>
      <c r="I46" s="42"/>
      <c r="J46" s="43"/>
      <c r="N46" s="59">
        <v>0</v>
      </c>
    </row>
    <row r="47" spans="1:17" ht="13.5" thickBot="1" x14ac:dyDescent="0.25">
      <c r="A47" s="46"/>
      <c r="B47" s="47"/>
      <c r="C47" s="48"/>
      <c r="D47" s="48"/>
      <c r="E47" s="48"/>
      <c r="F47" s="48"/>
      <c r="G47" s="48"/>
      <c r="H47" s="48"/>
      <c r="I47" s="49"/>
      <c r="J47" s="50"/>
      <c r="N47" s="59">
        <v>0</v>
      </c>
    </row>
    <row r="48" spans="1:17" x14ac:dyDescent="0.2">
      <c r="A48" s="160" t="s">
        <v>23</v>
      </c>
      <c r="B48" s="160"/>
      <c r="C48" s="160"/>
      <c r="D48" s="160"/>
      <c r="E48" s="160"/>
      <c r="F48" s="160"/>
      <c r="G48" s="160"/>
      <c r="H48" s="160"/>
      <c r="I48" s="160"/>
      <c r="J48" s="31">
        <v>5800</v>
      </c>
    </row>
    <row r="49" spans="1:10" ht="13.5" thickBot="1" x14ac:dyDescent="0.25">
      <c r="A49" s="160" t="s">
        <v>37</v>
      </c>
      <c r="B49" s="160"/>
      <c r="C49" s="160"/>
      <c r="D49" s="160"/>
      <c r="E49" s="160"/>
      <c r="F49" s="160"/>
      <c r="G49" s="160"/>
      <c r="H49" s="160"/>
      <c r="I49" s="160"/>
      <c r="J49" s="60">
        <v>5400</v>
      </c>
    </row>
    <row r="50" spans="1:10" ht="13.5" thickBot="1" x14ac:dyDescent="0.25">
      <c r="A50" s="161" t="s">
        <v>25</v>
      </c>
      <c r="B50" s="161"/>
      <c r="C50" s="161"/>
      <c r="D50" s="161"/>
      <c r="E50" s="161"/>
      <c r="F50" s="161"/>
      <c r="G50" s="161"/>
      <c r="H50" s="162"/>
      <c r="I50" s="162"/>
      <c r="J50" s="51">
        <v>8000</v>
      </c>
    </row>
    <row r="51" spans="1:10" x14ac:dyDescent="0.2">
      <c r="A51" s="161" t="s">
        <v>26</v>
      </c>
      <c r="B51" s="161"/>
      <c r="C51" s="161"/>
      <c r="D51" s="161"/>
      <c r="E51" s="161"/>
      <c r="F51" s="161"/>
      <c r="G51" s="161"/>
      <c r="H51" s="161"/>
      <c r="I51" s="161"/>
      <c r="J51" s="32">
        <v>0.67500000000000004</v>
      </c>
    </row>
    <row r="52" spans="1:10" x14ac:dyDescent="0.2">
      <c r="A52" s="153" t="s">
        <v>31</v>
      </c>
      <c r="B52" s="154"/>
      <c r="C52" s="154"/>
      <c r="D52" s="154"/>
      <c r="E52" s="154"/>
      <c r="F52" s="155"/>
      <c r="G52" s="156">
        <v>1</v>
      </c>
      <c r="H52" s="157"/>
      <c r="I52" s="157"/>
      <c r="J52" s="157"/>
    </row>
    <row r="53" spans="1:10" x14ac:dyDescent="0.2">
      <c r="A53" s="18"/>
      <c r="B53" s="18"/>
      <c r="C53" s="19"/>
      <c r="D53" s="19"/>
      <c r="E53" s="19"/>
      <c r="F53" s="19"/>
      <c r="G53" s="20"/>
      <c r="H53" s="20"/>
      <c r="I53" s="19"/>
    </row>
    <row r="54" spans="1:10" x14ac:dyDescent="0.2">
      <c r="A54" s="25" t="s">
        <v>34</v>
      </c>
      <c r="B54" s="18"/>
      <c r="C54" s="19"/>
      <c r="D54" s="19"/>
      <c r="E54" s="19"/>
      <c r="F54" s="19"/>
      <c r="G54" s="20"/>
      <c r="H54" s="20"/>
      <c r="I54" s="19"/>
    </row>
    <row r="55" spans="1:10" x14ac:dyDescent="0.2">
      <c r="A55" s="18"/>
      <c r="B55" s="18"/>
      <c r="C55" s="19"/>
      <c r="D55" s="19"/>
      <c r="E55" s="19"/>
      <c r="F55" s="19"/>
      <c r="G55" s="20"/>
      <c r="H55" s="20"/>
      <c r="I55" s="19"/>
    </row>
    <row r="56" spans="1:10" ht="25.5" x14ac:dyDescent="0.2">
      <c r="A56" s="21" t="s">
        <v>32</v>
      </c>
      <c r="B56" s="22" t="s">
        <v>33</v>
      </c>
      <c r="C56" s="19"/>
      <c r="D56" s="19"/>
      <c r="E56" s="19"/>
      <c r="F56" s="19"/>
      <c r="G56" s="20"/>
      <c r="H56" s="20"/>
      <c r="I56" s="19"/>
    </row>
    <row r="57" spans="1:10" x14ac:dyDescent="0.2">
      <c r="A57" s="23">
        <v>0.4</v>
      </c>
      <c r="B57" s="24">
        <v>1</v>
      </c>
      <c r="C57" s="19"/>
      <c r="D57" s="19"/>
      <c r="E57" s="19"/>
      <c r="F57" s="20"/>
      <c r="G57" s="19"/>
      <c r="H57" s="19"/>
      <c r="I57" s="19"/>
    </row>
    <row r="58" spans="1:10" x14ac:dyDescent="0.2">
      <c r="A58" s="23">
        <v>0.8</v>
      </c>
      <c r="B58" s="24">
        <v>2</v>
      </c>
      <c r="C58" s="19"/>
      <c r="D58" s="19"/>
      <c r="E58" s="19"/>
      <c r="F58" s="20"/>
      <c r="G58" s="19"/>
      <c r="H58" s="19"/>
      <c r="I58" s="19"/>
    </row>
  </sheetData>
  <sheetProtection password="E6B1" sheet="1" objects="1" scenarios="1" selectLockedCells="1"/>
  <mergeCells count="16">
    <mergeCell ref="A3:I3"/>
    <mergeCell ref="B13:C13"/>
    <mergeCell ref="A16:C16"/>
    <mergeCell ref="D16:D17"/>
    <mergeCell ref="E16:E17"/>
    <mergeCell ref="F16:F17"/>
    <mergeCell ref="G16:G17"/>
    <mergeCell ref="H16:H17"/>
    <mergeCell ref="I16:I17"/>
    <mergeCell ref="A52:F52"/>
    <mergeCell ref="G52:J52"/>
    <mergeCell ref="J16:J17"/>
    <mergeCell ref="A48:I48"/>
    <mergeCell ref="A49:I49"/>
    <mergeCell ref="A50:I50"/>
    <mergeCell ref="A51:I51"/>
  </mergeCells>
  <dataValidations count="2">
    <dataValidation type="list" allowBlank="1" showInputMessage="1" showErrorMessage="1" sqref="D18:H47">
      <formula1>yes</formula1>
    </dataValidation>
    <dataValidation type="list" allowBlank="1" showInputMessage="1" showErrorMessage="1" sqref="B13">
      <formula1>method</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showGridLines="0" showRowColHeaders="0" tabSelected="1" workbookViewId="0">
      <selection activeCell="C5" sqref="C5:D5"/>
    </sheetView>
  </sheetViews>
  <sheetFormatPr defaultRowHeight="12.75" x14ac:dyDescent="0.2"/>
  <cols>
    <col min="1" max="1" width="3.75" style="136" customWidth="1"/>
    <col min="2" max="2" width="28.125" style="136" customWidth="1"/>
    <col min="3" max="3" width="37.375" style="136" customWidth="1"/>
    <col min="4" max="4" width="59.25" style="136" customWidth="1"/>
    <col min="5" max="5" width="49.375" style="136" customWidth="1"/>
    <col min="6" max="6" width="33.75" style="136" customWidth="1"/>
    <col min="7" max="16384" width="9" style="136"/>
  </cols>
  <sheetData>
    <row r="1" spans="2:4" ht="83.25" customHeight="1" x14ac:dyDescent="0.2"/>
    <row r="3" spans="2:4" ht="33.75" customHeight="1" x14ac:dyDescent="0.2">
      <c r="B3" s="163" t="s">
        <v>128</v>
      </c>
      <c r="C3" s="163"/>
      <c r="D3" s="163"/>
    </row>
    <row r="4" spans="2:4" ht="26.25" customHeight="1" x14ac:dyDescent="0.2"/>
    <row r="5" spans="2:4" ht="26.25" customHeight="1" x14ac:dyDescent="0.2">
      <c r="B5" s="137" t="s">
        <v>129</v>
      </c>
      <c r="C5" s="170" t="s">
        <v>130</v>
      </c>
      <c r="D5" s="171"/>
    </row>
    <row r="6" spans="2:4" ht="26.25" customHeight="1" x14ac:dyDescent="0.2">
      <c r="B6" s="138"/>
      <c r="C6" s="19"/>
      <c r="D6" s="19"/>
    </row>
    <row r="7" spans="2:4" ht="26.25" customHeight="1" x14ac:dyDescent="0.2">
      <c r="B7" s="139" t="s">
        <v>131</v>
      </c>
      <c r="C7" s="172" t="s">
        <v>132</v>
      </c>
      <c r="D7" s="171"/>
    </row>
    <row r="8" spans="2:4" ht="26.25" customHeight="1" x14ac:dyDescent="0.2">
      <c r="B8" s="138"/>
      <c r="C8" s="19"/>
      <c r="D8" s="19"/>
    </row>
    <row r="9" spans="2:4" ht="26.25" customHeight="1" x14ac:dyDescent="0.2">
      <c r="B9" s="140" t="s">
        <v>133</v>
      </c>
      <c r="C9" s="172" t="s">
        <v>134</v>
      </c>
      <c r="D9" s="171"/>
    </row>
    <row r="10" spans="2:4" ht="26.25" customHeight="1" x14ac:dyDescent="0.2">
      <c r="B10" s="141"/>
      <c r="C10" s="19"/>
      <c r="D10" s="19"/>
    </row>
    <row r="11" spans="2:4" ht="26.25" customHeight="1" x14ac:dyDescent="0.2">
      <c r="B11" s="142" t="s">
        <v>135</v>
      </c>
      <c r="C11" s="172" t="s">
        <v>136</v>
      </c>
      <c r="D11" s="171"/>
    </row>
    <row r="12" spans="2:4" ht="22.5" customHeight="1" x14ac:dyDescent="0.2"/>
    <row r="13" spans="2:4" ht="33.75" customHeight="1" x14ac:dyDescent="0.2">
      <c r="B13" s="163" t="s">
        <v>137</v>
      </c>
      <c r="C13" s="163"/>
      <c r="D13" s="163"/>
    </row>
    <row r="14" spans="2:4" ht="22.5" customHeight="1" x14ac:dyDescent="0.2"/>
    <row r="15" spans="2:4" ht="182.25" customHeight="1" x14ac:dyDescent="0.2">
      <c r="B15" s="168" t="s">
        <v>144</v>
      </c>
      <c r="C15" s="169"/>
      <c r="D15" s="169"/>
    </row>
    <row r="16" spans="2:4" ht="22.5" customHeight="1" x14ac:dyDescent="0.2"/>
    <row r="17" spans="2:4" ht="33.75" customHeight="1" x14ac:dyDescent="0.2">
      <c r="B17" s="163" t="s">
        <v>138</v>
      </c>
      <c r="C17" s="163"/>
      <c r="D17" s="163"/>
    </row>
    <row r="18" spans="2:4" ht="22.5" customHeight="1" x14ac:dyDescent="0.2"/>
    <row r="19" spans="2:4" ht="63" customHeight="1" x14ac:dyDescent="0.2">
      <c r="B19" s="168" t="s">
        <v>141</v>
      </c>
      <c r="C19" s="169"/>
      <c r="D19" s="169"/>
    </row>
    <row r="20" spans="2:4" ht="22.5" customHeight="1" x14ac:dyDescent="0.2"/>
    <row r="21" spans="2:4" ht="22.5" customHeight="1" x14ac:dyDescent="0.2"/>
    <row r="22" spans="2:4" ht="22.5" customHeight="1" x14ac:dyDescent="0.2"/>
    <row r="23" spans="2:4" ht="22.5" customHeight="1" x14ac:dyDescent="0.2"/>
    <row r="24" spans="2:4" ht="22.5" customHeight="1" x14ac:dyDescent="0.2"/>
    <row r="25" spans="2:4" ht="22.5" customHeight="1" x14ac:dyDescent="0.2"/>
    <row r="26" spans="2:4" ht="22.5" customHeight="1" x14ac:dyDescent="0.2"/>
    <row r="27" spans="2:4" ht="22.5" customHeight="1" x14ac:dyDescent="0.2"/>
    <row r="28" spans="2:4" ht="22.5" customHeight="1" x14ac:dyDescent="0.2"/>
    <row r="29" spans="2:4" ht="22.5" customHeight="1" x14ac:dyDescent="0.2"/>
    <row r="30" spans="2:4" ht="22.5" customHeight="1" x14ac:dyDescent="0.2"/>
  </sheetData>
  <sheetProtection password="E6B1" sheet="1" objects="1" scenarios="1" selectLockedCells="1"/>
  <mergeCells count="9">
    <mergeCell ref="B15:D15"/>
    <mergeCell ref="B17:D17"/>
    <mergeCell ref="B19:D19"/>
    <mergeCell ref="B3:D3"/>
    <mergeCell ref="C5:D5"/>
    <mergeCell ref="C7:D7"/>
    <mergeCell ref="C9:D9"/>
    <mergeCell ref="C11:D11"/>
    <mergeCell ref="B13:D1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1"/>
  <sheetViews>
    <sheetView showGridLines="0" showRowColHeaders="0" zoomScale="85" zoomScaleNormal="85" workbookViewId="0"/>
  </sheetViews>
  <sheetFormatPr defaultRowHeight="12.75" x14ac:dyDescent="0.2"/>
  <cols>
    <col min="1" max="1" width="4.5" style="19" customWidth="1"/>
    <col min="2" max="2" width="41.125" style="19" customWidth="1"/>
    <col min="3" max="4" width="26.5" style="19" customWidth="1"/>
    <col min="5" max="5" width="14.25" style="19" customWidth="1"/>
    <col min="6" max="9" width="14.125" style="19" customWidth="1"/>
    <col min="10" max="11" width="21.375" style="19" customWidth="1"/>
    <col min="12" max="12" width="21.375" style="20" customWidth="1"/>
    <col min="13" max="13" width="34.5" style="19" customWidth="1"/>
    <col min="14" max="14" width="21.375" style="19" customWidth="1"/>
    <col min="15" max="15" width="18.25" style="19" customWidth="1"/>
    <col min="16" max="16" width="14.875" style="19" customWidth="1"/>
    <col min="17" max="17" width="22.5" style="75" hidden="1" customWidth="1"/>
    <col min="18" max="18" width="14.875" style="82" hidden="1" customWidth="1"/>
    <col min="19" max="19" width="22" style="19" customWidth="1"/>
    <col min="20" max="20" width="15.25" style="19" customWidth="1"/>
    <col min="21" max="21" width="9" style="19" customWidth="1"/>
    <col min="22" max="16384" width="9" style="19"/>
  </cols>
  <sheetData>
    <row r="1" spans="2:18" s="2" customFormat="1" ht="84" customHeight="1" x14ac:dyDescent="0.2">
      <c r="L1" s="14"/>
      <c r="Q1" s="75" t="s">
        <v>119</v>
      </c>
      <c r="R1" s="75" t="s">
        <v>119</v>
      </c>
    </row>
    <row r="2" spans="2:18" s="2" customFormat="1" x14ac:dyDescent="0.2">
      <c r="L2" s="14"/>
      <c r="Q2" s="75"/>
      <c r="R2" s="75"/>
    </row>
    <row r="3" spans="2:18" s="5" customFormat="1" ht="45" customHeight="1" x14ac:dyDescent="0.2">
      <c r="B3" s="173" t="s">
        <v>122</v>
      </c>
      <c r="C3" s="173"/>
      <c r="D3" s="173"/>
      <c r="E3" s="173"/>
      <c r="F3" s="173"/>
      <c r="G3" s="173"/>
      <c r="H3" s="173"/>
      <c r="I3" s="173"/>
      <c r="J3" s="173"/>
      <c r="K3" s="173"/>
      <c r="L3" s="173"/>
      <c r="M3" s="173"/>
      <c r="N3" s="173"/>
      <c r="Q3" s="76"/>
      <c r="R3" s="76"/>
    </row>
    <row r="4" spans="2:18" s="2" customFormat="1" x14ac:dyDescent="0.2">
      <c r="L4" s="14"/>
      <c r="Q4" s="75"/>
      <c r="R4" s="75"/>
    </row>
    <row r="5" spans="2:18" ht="33.950000000000003" customHeight="1" x14ac:dyDescent="0.2">
      <c r="B5" s="83" t="s">
        <v>99</v>
      </c>
      <c r="E5" s="81"/>
      <c r="F5" s="81"/>
    </row>
    <row r="6" spans="2:18" ht="33.950000000000003" customHeight="1" x14ac:dyDescent="0.2">
      <c r="B6" s="83" t="s">
        <v>101</v>
      </c>
      <c r="C6" s="189"/>
      <c r="D6" s="190"/>
      <c r="E6" s="81"/>
      <c r="F6" s="110"/>
    </row>
    <row r="7" spans="2:18" ht="33.950000000000003" customHeight="1" x14ac:dyDescent="0.2">
      <c r="B7" s="83" t="s">
        <v>102</v>
      </c>
      <c r="C7" s="191"/>
      <c r="D7" s="192"/>
      <c r="E7" s="81"/>
      <c r="F7" s="84"/>
      <c r="G7" s="81"/>
      <c r="H7" s="84"/>
      <c r="J7" s="84"/>
      <c r="K7" s="84"/>
      <c r="L7" s="85"/>
    </row>
    <row r="8" spans="2:18" ht="33.950000000000003" customHeight="1" x14ac:dyDescent="0.2">
      <c r="B8" s="83" t="s">
        <v>103</v>
      </c>
      <c r="C8" s="193"/>
      <c r="D8" s="194"/>
      <c r="E8" s="88"/>
      <c r="F8" s="111"/>
      <c r="H8" s="86"/>
      <c r="J8" s="86"/>
      <c r="K8" s="86"/>
      <c r="L8" s="87"/>
    </row>
    <row r="9" spans="2:18" s="2" customFormat="1" ht="33.950000000000003" customHeight="1" x14ac:dyDescent="0.2">
      <c r="B9" s="83" t="s">
        <v>104</v>
      </c>
      <c r="C9" s="195"/>
      <c r="D9" s="196"/>
      <c r="E9" s="90"/>
      <c r="F9" s="111"/>
      <c r="L9" s="14"/>
      <c r="Q9" s="75"/>
      <c r="R9" s="75"/>
    </row>
    <row r="10" spans="2:18" s="2" customFormat="1" ht="30" customHeight="1" x14ac:dyDescent="0.2">
      <c r="C10" s="91"/>
      <c r="D10" s="91"/>
      <c r="E10" s="90"/>
      <c r="F10" s="90"/>
      <c r="L10" s="14"/>
      <c r="Q10" s="75"/>
      <c r="R10" s="75"/>
    </row>
    <row r="11" spans="2:18" ht="30" customHeight="1" x14ac:dyDescent="0.2">
      <c r="B11" s="80"/>
      <c r="C11" s="92" t="s">
        <v>5</v>
      </c>
      <c r="D11" s="92" t="s">
        <v>6</v>
      </c>
    </row>
    <row r="12" spans="2:18" ht="30" customHeight="1" x14ac:dyDescent="0.2">
      <c r="B12" s="89" t="s">
        <v>1</v>
      </c>
      <c r="C12" s="70"/>
      <c r="D12" s="143"/>
      <c r="E12" s="178" t="s">
        <v>94</v>
      </c>
      <c r="F12" s="179"/>
      <c r="G12" s="180"/>
      <c r="H12" s="84"/>
      <c r="I12" s="84"/>
      <c r="J12" s="84"/>
      <c r="K12" s="84"/>
      <c r="L12" s="85"/>
    </row>
    <row r="13" spans="2:18" ht="30" customHeight="1" x14ac:dyDescent="0.2">
      <c r="B13" s="89" t="s">
        <v>2</v>
      </c>
      <c r="C13" s="71"/>
      <c r="D13" s="114"/>
      <c r="E13" s="181"/>
      <c r="F13" s="182"/>
      <c r="G13" s="183"/>
      <c r="H13" s="86"/>
      <c r="I13" s="86"/>
      <c r="J13" s="86"/>
      <c r="K13" s="86"/>
      <c r="L13" s="87"/>
    </row>
    <row r="14" spans="2:18" ht="30" customHeight="1" x14ac:dyDescent="0.2">
      <c r="B14" s="89" t="s">
        <v>28</v>
      </c>
      <c r="C14" s="71"/>
      <c r="D14" s="114"/>
      <c r="E14" s="181"/>
      <c r="F14" s="182"/>
      <c r="G14" s="183"/>
      <c r="H14" s="86"/>
      <c r="I14" s="86"/>
      <c r="J14" s="86"/>
      <c r="K14" s="86"/>
      <c r="L14" s="87"/>
      <c r="Q14" s="93"/>
    </row>
    <row r="15" spans="2:18" ht="30" customHeight="1" x14ac:dyDescent="0.2">
      <c r="B15" s="89" t="s">
        <v>29</v>
      </c>
      <c r="C15" s="72"/>
      <c r="D15" s="115"/>
      <c r="E15" s="184"/>
      <c r="F15" s="185"/>
      <c r="G15" s="186"/>
      <c r="H15" s="86"/>
      <c r="I15" s="86"/>
      <c r="J15" s="86"/>
      <c r="K15" s="86"/>
      <c r="L15" s="87"/>
      <c r="Q15" s="93"/>
    </row>
    <row r="16" spans="2:18" ht="30" customHeight="1" x14ac:dyDescent="0.2">
      <c r="B16" s="94"/>
      <c r="C16" s="95"/>
      <c r="D16" s="95"/>
      <c r="H16" s="86"/>
      <c r="I16" s="86"/>
      <c r="J16" s="86"/>
      <c r="K16" s="86"/>
      <c r="L16" s="87"/>
    </row>
    <row r="17" spans="2:21" ht="30" customHeight="1" x14ac:dyDescent="0.2">
      <c r="B17" s="96" t="s">
        <v>30</v>
      </c>
      <c r="C17" s="200"/>
      <c r="D17" s="201"/>
      <c r="E17" s="175" t="s">
        <v>110</v>
      </c>
      <c r="F17" s="176"/>
      <c r="G17" s="177"/>
      <c r="H17" s="84"/>
      <c r="I17" s="84"/>
      <c r="J17" s="84"/>
      <c r="K17" s="84"/>
      <c r="L17" s="85"/>
    </row>
    <row r="18" spans="2:21" ht="30" customHeight="1" x14ac:dyDescent="0.2">
      <c r="B18" s="97"/>
      <c r="C18" s="61"/>
      <c r="D18" s="62"/>
      <c r="E18" s="63"/>
      <c r="H18" s="84"/>
      <c r="I18" s="84"/>
      <c r="J18" s="84"/>
      <c r="K18" s="84"/>
      <c r="L18" s="85"/>
    </row>
    <row r="19" spans="2:21" ht="30" customHeight="1" x14ac:dyDescent="0.2">
      <c r="B19" s="96" t="str">
        <f>IF(C17="","Select ROPS compliance pathway",IF(C17=Definitions!$A$1,"8.3A.5 Select measurement pathway","Not applicable for 8.3B"))</f>
        <v>Select ROPS compliance pathway</v>
      </c>
      <c r="C19" s="202"/>
      <c r="D19" s="203"/>
      <c r="E19" s="175" t="s">
        <v>111</v>
      </c>
      <c r="F19" s="176"/>
      <c r="G19" s="177"/>
      <c r="H19" s="98"/>
      <c r="I19" s="84"/>
      <c r="J19" s="84"/>
      <c r="K19" s="84"/>
      <c r="L19" s="85"/>
    </row>
    <row r="20" spans="2:21" x14ac:dyDescent="0.2">
      <c r="H20" s="84"/>
      <c r="I20" s="84"/>
      <c r="J20" s="84"/>
      <c r="K20" s="84"/>
      <c r="L20" s="85"/>
      <c r="S20" s="99"/>
      <c r="T20" s="99"/>
      <c r="U20" s="99"/>
    </row>
    <row r="21" spans="2:21" x14ac:dyDescent="0.2">
      <c r="H21" s="100"/>
      <c r="I21" s="100"/>
      <c r="J21" s="100"/>
      <c r="K21" s="100"/>
      <c r="L21" s="101"/>
      <c r="S21" s="99"/>
      <c r="T21" s="99"/>
      <c r="U21" s="99"/>
    </row>
    <row r="22" spans="2:21" ht="30.75" customHeight="1" x14ac:dyDescent="0.2">
      <c r="B22" s="174" t="s">
        <v>109</v>
      </c>
      <c r="C22" s="174"/>
      <c r="D22" s="174"/>
      <c r="E22" s="174"/>
      <c r="F22" s="174" t="str">
        <f>IF(C17="", "Please select compliance pathway", IF($C$17=Definitions!$A$1,Definitions!B1, IF($C$17=Definitions!$A$2,Definitions!B2)))</f>
        <v>Please select compliance pathway</v>
      </c>
      <c r="G22" s="174"/>
      <c r="H22" s="174"/>
      <c r="I22" s="174"/>
      <c r="J22" s="134" t="s">
        <v>95</v>
      </c>
      <c r="K22" s="135" t="s">
        <v>112</v>
      </c>
      <c r="L22" s="187" t="s">
        <v>113</v>
      </c>
      <c r="M22" s="188"/>
      <c r="N22" s="174" t="s">
        <v>114</v>
      </c>
      <c r="R22" s="82" t="s">
        <v>45</v>
      </c>
      <c r="S22" s="102" t="s">
        <v>46</v>
      </c>
      <c r="T22" s="102" t="s">
        <v>47</v>
      </c>
      <c r="U22" s="99"/>
    </row>
    <row r="23" spans="2:21" ht="51" x14ac:dyDescent="0.2">
      <c r="B23" s="134" t="s">
        <v>118</v>
      </c>
      <c r="C23" s="134" t="s">
        <v>18</v>
      </c>
      <c r="D23" s="134" t="s">
        <v>0</v>
      </c>
      <c r="E23" s="134" t="s">
        <v>115</v>
      </c>
      <c r="F23" s="148" t="s">
        <v>42</v>
      </c>
      <c r="G23" s="148" t="s">
        <v>43</v>
      </c>
      <c r="H23" s="148" t="s">
        <v>142</v>
      </c>
      <c r="I23" s="148" t="s">
        <v>143</v>
      </c>
      <c r="J23" s="134" t="str">
        <f>IF(C17=Definitions!A1,"PPM",IF(C17=Definitions!A2,"L/s",""))</f>
        <v/>
      </c>
      <c r="K23" s="134" t="s">
        <v>98</v>
      </c>
      <c r="L23" s="103" t="s">
        <v>48</v>
      </c>
      <c r="M23" s="103" t="s">
        <v>49</v>
      </c>
      <c r="N23" s="174"/>
      <c r="O23" s="59"/>
      <c r="P23" s="59"/>
      <c r="R23" s="77" t="s">
        <v>36</v>
      </c>
      <c r="S23" s="104"/>
      <c r="T23" s="104"/>
      <c r="U23" s="105"/>
    </row>
    <row r="24" spans="2:21" ht="18.75" customHeight="1" x14ac:dyDescent="0.2">
      <c r="B24" s="66"/>
      <c r="C24" s="67"/>
      <c r="D24" s="66"/>
      <c r="E24" s="78"/>
      <c r="F24" s="78"/>
      <c r="G24" s="78"/>
      <c r="H24" s="78"/>
      <c r="I24" s="78"/>
      <c r="J24" s="79" t="str">
        <f>IF(C$17=Definitions!A$1,Definitions!C$1,IF(C$17=Definitions!A$2,Definitions!C$2,""))</f>
        <v/>
      </c>
      <c r="K24" s="106" t="str">
        <f>IF(SUM(F24:I24)&gt;0,IF(C$17=Definitions!A$1,IF(OR(F24&gt;J24,G24&gt;J24,H24&gt;J24,I24&gt;J24),"No","Yes"),IF(C$17=Definitions!A$2, IF(OR(AND(0&lt;F24,F24&lt;J24),AND(0&lt;G24,G24&lt;J24),AND(0&lt;H24,H24&lt;J24),AND(0&lt;I24,I24&lt;J24)),"No","Yes"),"No")),"No")</f>
        <v>No</v>
      </c>
      <c r="L24" s="69"/>
      <c r="M24" s="145"/>
      <c r="N24" s="107" t="str">
        <f t="shared" ref="N24:N53" si="0">IF(E24=0,"",IF(OR(R24=1,S24=1,T24=1),E24,0))</f>
        <v/>
      </c>
      <c r="O24" s="59"/>
      <c r="Q24" s="75">
        <f>IF(AND(SUM(F24:I24)&gt;0,K24="No"),1,0)</f>
        <v>0</v>
      </c>
      <c r="R24" s="77">
        <f>IF(OR(K24=Definitions!A$4,L24=Definitions!A$4),1,0)</f>
        <v>0</v>
      </c>
      <c r="S24" s="104">
        <f>IF(OR(AND(F24=Definitions!A$4,G24=Definitions!A$4,H24=Definitions!A$4,I24=""),L24=Definitions!A$4),1,0)</f>
        <v>0</v>
      </c>
      <c r="T24" s="104">
        <f>IF(OR(AND(F24=Definitions!A$4,G24=Definitions!A$4,H24="", I24=""),L24=Definitions!A$4),1,0)</f>
        <v>0</v>
      </c>
      <c r="U24" s="99"/>
    </row>
    <row r="25" spans="2:21" ht="18.75" customHeight="1" x14ac:dyDescent="0.2">
      <c r="B25" s="64"/>
      <c r="C25" s="65"/>
      <c r="D25" s="66"/>
      <c r="E25" s="78"/>
      <c r="F25" s="78"/>
      <c r="G25" s="78"/>
      <c r="H25" s="78"/>
      <c r="I25" s="78"/>
      <c r="J25" s="79" t="str">
        <f>IF(C$17=Definitions!A$1,Definitions!C$1,IF(C$17=Definitions!A$2,Definitions!C$2,""))</f>
        <v/>
      </c>
      <c r="K25" s="107" t="str">
        <f>IF(SUM(F25:I25)&gt;0,IF(C$17=Definitions!A$1,IF(OR(F25&gt;J25,G25&gt;J25,H25&gt;J25,I25&gt;J25),"No","Yes"),IF(C$17=Definitions!A$2, IF(OR(AND(0&lt;F25,F25&lt;J25),AND(0&lt;G25,G25&lt;J25),AND(0&lt;H25,H25&lt;J25),AND(0&lt;I25,I25&lt;J25)),"No","Yes"),"No")),"No")</f>
        <v>No</v>
      </c>
      <c r="L25" s="69"/>
      <c r="M25" s="145"/>
      <c r="N25" s="107" t="str">
        <f t="shared" si="0"/>
        <v/>
      </c>
      <c r="O25" s="59"/>
      <c r="Q25" s="75">
        <f t="shared" ref="Q25:Q53" si="1">IF(AND(SUM(F25:I25)&gt;0,K25="No"),1,0)</f>
        <v>0</v>
      </c>
      <c r="R25" s="77">
        <f>IF(OR(K25=Definitions!A$4,L25=Definitions!A$4),1,0)</f>
        <v>0</v>
      </c>
      <c r="S25" s="104">
        <f>IF(OR(AND(F25=Definitions!A$4,G25=Definitions!A$4,H25=Definitions!A$4),L25=Definitions!A$4),1,0)</f>
        <v>0</v>
      </c>
      <c r="T25" s="104">
        <f>IF(OR(AND(F25=Definitions!A$4,G25=Definitions!A$4,H25="", I25=""),L25=Definitions!A$4),1,0)</f>
        <v>0</v>
      </c>
      <c r="U25" s="99"/>
    </row>
    <row r="26" spans="2:21" ht="18.75" customHeight="1" x14ac:dyDescent="0.2">
      <c r="B26" s="64"/>
      <c r="C26" s="65"/>
      <c r="D26" s="66"/>
      <c r="E26" s="78"/>
      <c r="F26" s="78"/>
      <c r="G26" s="78"/>
      <c r="H26" s="78"/>
      <c r="I26" s="78"/>
      <c r="J26" s="79" t="str">
        <f>IF(C$17=Definitions!A$1,Definitions!C$1,IF(C$17=Definitions!A$2,Definitions!C$2,""))</f>
        <v/>
      </c>
      <c r="K26" s="107" t="str">
        <f>IF(SUM(F26:I26)&gt;0,IF(C$17=Definitions!A$1,IF(OR(F26&gt;J26,G26&gt;J26,H26&gt;J26,I26&gt;J26),"No","Yes"),IF(C$17=Definitions!A$2, IF(OR(AND(0&lt;F26,F26&lt;J26),AND(0&lt;G26,G26&lt;J26),AND(0&lt;H26,H26&lt;J26),AND(0&lt;I26,I26&lt;J26)),"No","Yes"),"No")),"No")</f>
        <v>No</v>
      </c>
      <c r="L26" s="69"/>
      <c r="M26" s="145"/>
      <c r="N26" s="107" t="str">
        <f t="shared" si="0"/>
        <v/>
      </c>
      <c r="O26" s="108"/>
      <c r="Q26" s="75">
        <f t="shared" si="1"/>
        <v>0</v>
      </c>
      <c r="R26" s="77">
        <f>IF(OR(K26=Definitions!A$4,L26=Definitions!A$4),1,0)</f>
        <v>0</v>
      </c>
      <c r="S26" s="104">
        <f>IF(OR(AND(F26=Definitions!A$4,G26=Definitions!A$4,H26=Definitions!A$4),L26=Definitions!A$4),1,0)</f>
        <v>0</v>
      </c>
      <c r="T26" s="104">
        <f>IF(OR(AND(F26=Definitions!A$4,G26=Definitions!A$4,H26="", I26=""),L26=Definitions!A$4),1,0)</f>
        <v>0</v>
      </c>
      <c r="U26" s="99"/>
    </row>
    <row r="27" spans="2:21" ht="18.75" customHeight="1" x14ac:dyDescent="0.2">
      <c r="B27" s="64"/>
      <c r="C27" s="65"/>
      <c r="D27" s="66"/>
      <c r="E27" s="78"/>
      <c r="F27" s="78"/>
      <c r="G27" s="78"/>
      <c r="H27" s="78"/>
      <c r="I27" s="78"/>
      <c r="J27" s="79" t="str">
        <f>IF(C$17=Definitions!A$1,Definitions!C$1,IF(C$17=Definitions!A$2,Definitions!C$2,""))</f>
        <v/>
      </c>
      <c r="K27" s="107" t="str">
        <f>IF(SUM(F27:I27)&gt;0,IF(C$17=Definitions!A$1,IF(OR(F27&gt;J27,G27&gt;J27,H27&gt;J27,I27&gt;J27),"No","Yes"),IF(C$17=Definitions!A$2, IF(OR(AND(0&lt;F27,F27&lt;J27),AND(0&lt;G27,G27&lt;J27),AND(0&lt;H27,H27&lt;J27),AND(0&lt;I27,I27&lt;J27)),"No","Yes"),"No")),"No")</f>
        <v>No</v>
      </c>
      <c r="L27" s="69"/>
      <c r="M27" s="145"/>
      <c r="N27" s="107" t="str">
        <f t="shared" si="0"/>
        <v/>
      </c>
      <c r="O27" s="59"/>
      <c r="Q27" s="75">
        <f t="shared" si="1"/>
        <v>0</v>
      </c>
      <c r="R27" s="77">
        <f>IF(OR(K27=Definitions!A$4,L27=Definitions!A$4),1,0)</f>
        <v>0</v>
      </c>
      <c r="S27" s="104">
        <f>IF(OR(AND(F27=Definitions!A$4,G27=Definitions!A$4,H27=Definitions!A$4),L27=Definitions!A$4),1,0)</f>
        <v>0</v>
      </c>
      <c r="T27" s="104">
        <f>IF(OR(AND(F27=Definitions!A$4,G27=Definitions!A$4,H27="", I27=""),L27=Definitions!A$4),1,0)</f>
        <v>0</v>
      </c>
      <c r="U27" s="99"/>
    </row>
    <row r="28" spans="2:21" ht="18.75" customHeight="1" x14ac:dyDescent="0.2">
      <c r="B28" s="64"/>
      <c r="C28" s="65"/>
      <c r="D28" s="66"/>
      <c r="E28" s="78"/>
      <c r="F28" s="78"/>
      <c r="G28" s="78"/>
      <c r="H28" s="78"/>
      <c r="I28" s="78"/>
      <c r="J28" s="79" t="str">
        <f>IF(C$17=Definitions!A$1,Definitions!C$1,IF(C$17=Definitions!A$2,Definitions!C$2,""))</f>
        <v/>
      </c>
      <c r="K28" s="107" t="str">
        <f>IF(SUM(F28:I28)&gt;0,IF(C$17=Definitions!A$1,IF(OR(F28&gt;J28,G28&gt;J28,H28&gt;J28,I28&gt;J28),"No","Yes"),IF(C$17=Definitions!A$2, IF(OR(AND(0&lt;F28,F28&lt;J28),AND(0&lt;G28,G28&lt;J28),AND(0&lt;H28,H28&lt;J28),AND(0&lt;I28,I28&lt;J28)),"No","Yes"),"No")),"No")</f>
        <v>No</v>
      </c>
      <c r="L28" s="69"/>
      <c r="M28" s="145"/>
      <c r="N28" s="107" t="str">
        <f t="shared" si="0"/>
        <v/>
      </c>
      <c r="O28" s="59"/>
      <c r="Q28" s="75">
        <f t="shared" si="1"/>
        <v>0</v>
      </c>
      <c r="R28" s="77">
        <f>IF(OR(K28=Definitions!A$4,L28=Definitions!A$4),1,0)</f>
        <v>0</v>
      </c>
      <c r="S28" s="104">
        <f>IF(OR(AND(F28=Definitions!A$4,G28=Definitions!A$4,H28=Definitions!A$4),L28=Definitions!A$4),1,0)</f>
        <v>0</v>
      </c>
      <c r="T28" s="104">
        <f>IF(OR(AND(F28=Definitions!A$4,G28=Definitions!A$4,H28="", I28=""),L28=Definitions!A$4),1,0)</f>
        <v>0</v>
      </c>
      <c r="U28" s="99"/>
    </row>
    <row r="29" spans="2:21" ht="18.75" customHeight="1" x14ac:dyDescent="0.2">
      <c r="B29" s="64"/>
      <c r="C29" s="65"/>
      <c r="D29" s="66"/>
      <c r="E29" s="78"/>
      <c r="F29" s="78"/>
      <c r="G29" s="78"/>
      <c r="H29" s="78"/>
      <c r="I29" s="78"/>
      <c r="J29" s="79" t="str">
        <f>IF(C$17=Definitions!A$1,Definitions!C$1,IF(C$17=Definitions!A$2,Definitions!C$2,""))</f>
        <v/>
      </c>
      <c r="K29" s="107" t="str">
        <f>IF(SUM(F29:I29)&gt;0,IF(C$17=Definitions!A$1,IF(OR(F29&gt;J29,G29&gt;J29,H29&gt;J29,I29&gt;J29),"No","Yes"),IF(C$17=Definitions!A$2, IF(OR(AND(0&lt;F29,F29&lt;J29),AND(0&lt;G29,G29&lt;J29),AND(0&lt;H29,H29&lt;J29),AND(0&lt;I29,I29&lt;J29)),"No","Yes"),"No")),"No")</f>
        <v>No</v>
      </c>
      <c r="L29" s="69"/>
      <c r="M29" s="145"/>
      <c r="N29" s="107" t="str">
        <f t="shared" si="0"/>
        <v/>
      </c>
      <c r="O29" s="59"/>
      <c r="Q29" s="75">
        <f t="shared" si="1"/>
        <v>0</v>
      </c>
      <c r="R29" s="77">
        <f>IF(OR(K29=Definitions!A$4,L29=Definitions!A$4),1,0)</f>
        <v>0</v>
      </c>
      <c r="S29" s="104">
        <f>IF(OR(AND(F29=Definitions!A$4,G29=Definitions!A$4,H29=Definitions!A$4),L29=Definitions!A$4),1,0)</f>
        <v>0</v>
      </c>
      <c r="T29" s="104">
        <f>IF(OR(AND(F29=Definitions!A$4,G29=Definitions!A$4,H29="", I29=""),L29=Definitions!A$4),1,0)</f>
        <v>0</v>
      </c>
      <c r="U29" s="99"/>
    </row>
    <row r="30" spans="2:21" ht="18.75" customHeight="1" x14ac:dyDescent="0.2">
      <c r="B30" s="64"/>
      <c r="C30" s="65"/>
      <c r="D30" s="66"/>
      <c r="E30" s="78"/>
      <c r="F30" s="78"/>
      <c r="G30" s="78"/>
      <c r="H30" s="78"/>
      <c r="I30" s="78"/>
      <c r="J30" s="79" t="str">
        <f>IF(C$17=Definitions!A$1,Definitions!C$1,IF(C$17=Definitions!A$2,Definitions!C$2,""))</f>
        <v/>
      </c>
      <c r="K30" s="107" t="str">
        <f>IF(SUM(F30:I30)&gt;0,IF(C$17=Definitions!A$1,IF(OR(F30&gt;J30,G30&gt;J30,H30&gt;J30,I30&gt;J30),"No","Yes"),IF(C$17=Definitions!A$2, IF(OR(AND(0&lt;F30,F30&lt;J30),AND(0&lt;G30,G30&lt;J30),AND(0&lt;H30,H30&lt;J30),AND(0&lt;I30,I30&lt;J30)),"No","Yes"),"No")),"No")</f>
        <v>No</v>
      </c>
      <c r="L30" s="69"/>
      <c r="M30" s="145"/>
      <c r="N30" s="107" t="str">
        <f t="shared" si="0"/>
        <v/>
      </c>
      <c r="O30" s="59"/>
      <c r="Q30" s="75">
        <f t="shared" si="1"/>
        <v>0</v>
      </c>
      <c r="R30" s="77">
        <f>IF(OR(K30=Definitions!A$4,L30=Definitions!A$4),1,0)</f>
        <v>0</v>
      </c>
      <c r="S30" s="104">
        <f>IF(OR(AND(F30=Definitions!A$4,G30=Definitions!A$4,H30=Definitions!A$4),L30=Definitions!A$4),1,0)</f>
        <v>0</v>
      </c>
      <c r="T30" s="104">
        <f>IF(OR(AND(F30=Definitions!A$4,G30=Definitions!A$4,H30="", I30=""),L30=Definitions!A$4),1,0)</f>
        <v>0</v>
      </c>
      <c r="U30" s="99"/>
    </row>
    <row r="31" spans="2:21" ht="18.75" customHeight="1" x14ac:dyDescent="0.2">
      <c r="B31" s="64"/>
      <c r="C31" s="65"/>
      <c r="D31" s="66"/>
      <c r="E31" s="78"/>
      <c r="F31" s="78"/>
      <c r="G31" s="78"/>
      <c r="H31" s="78"/>
      <c r="I31" s="78"/>
      <c r="J31" s="79" t="str">
        <f>IF(C$17=Definitions!A$1,Definitions!C$1,IF(C$17=Definitions!A$2,Definitions!C$2,""))</f>
        <v/>
      </c>
      <c r="K31" s="107" t="str">
        <f>IF(SUM(F31:I31)&gt;0,IF(C$17=Definitions!A$1,IF(OR(F31&gt;J31,G31&gt;J31,H31&gt;J31,I31&gt;J31),"No","Yes"),IF(C$17=Definitions!A$2, IF(OR(AND(0&lt;F31,F31&lt;J31),AND(0&lt;G31,G31&lt;J31),AND(0&lt;H31,H31&lt;J31),AND(0&lt;I31,I31&lt;J31)),"No","Yes"),"No")),"No")</f>
        <v>No</v>
      </c>
      <c r="L31" s="69"/>
      <c r="M31" s="145"/>
      <c r="N31" s="107" t="str">
        <f t="shared" si="0"/>
        <v/>
      </c>
      <c r="O31" s="59"/>
      <c r="Q31" s="75">
        <f t="shared" si="1"/>
        <v>0</v>
      </c>
      <c r="R31" s="77">
        <f>IF(OR(K31=Definitions!A$4,L31=Definitions!A$4),1,0)</f>
        <v>0</v>
      </c>
      <c r="S31" s="104">
        <f>IF(OR(AND(F31=Definitions!A$4,G31=Definitions!A$4,H31=Definitions!A$4),L31=Definitions!A$4),1,0)</f>
        <v>0</v>
      </c>
      <c r="T31" s="104">
        <f>IF(OR(AND(F31=Definitions!A$4,G31=Definitions!A$4,H31="", I31=""),L31=Definitions!A$4),1,0)</f>
        <v>0</v>
      </c>
      <c r="U31" s="99"/>
    </row>
    <row r="32" spans="2:21" ht="18.75" customHeight="1" x14ac:dyDescent="0.2">
      <c r="B32" s="64"/>
      <c r="C32" s="65"/>
      <c r="D32" s="66"/>
      <c r="E32" s="78"/>
      <c r="F32" s="78"/>
      <c r="G32" s="78"/>
      <c r="H32" s="78"/>
      <c r="I32" s="78"/>
      <c r="J32" s="79" t="str">
        <f>IF(C$17=Definitions!A$1,Definitions!C$1,IF(C$17=Definitions!A$2,Definitions!C$2,""))</f>
        <v/>
      </c>
      <c r="K32" s="107" t="str">
        <f>IF(SUM(F32:I32)&gt;0,IF(C$17=Definitions!A$1,IF(OR(F32&gt;J32,G32&gt;J32,H32&gt;J32,I32&gt;J32),"No","Yes"),IF(C$17=Definitions!A$2, IF(OR(AND(0&lt;F32,F32&lt;J32),AND(0&lt;G32,G32&lt;J32),AND(0&lt;H32,H32&lt;J32),AND(0&lt;I32,I32&lt;J32)),"No","Yes"),"No")),"No")</f>
        <v>No</v>
      </c>
      <c r="L32" s="69"/>
      <c r="M32" s="145"/>
      <c r="N32" s="107" t="str">
        <f t="shared" si="0"/>
        <v/>
      </c>
      <c r="O32" s="59"/>
      <c r="Q32" s="75">
        <f t="shared" si="1"/>
        <v>0</v>
      </c>
      <c r="R32" s="77">
        <f>IF(OR(K32=Definitions!A$4,L32=Definitions!A$4),1,0)</f>
        <v>0</v>
      </c>
      <c r="S32" s="104">
        <f>IF(OR(AND(F32=Definitions!A$4,G32=Definitions!A$4,H32=Definitions!A$4),L32=Definitions!A$4),1,0)</f>
        <v>0</v>
      </c>
      <c r="T32" s="104">
        <f>IF(OR(AND(F32=Definitions!A$4,G32=Definitions!A$4,H32="", I32=""),L32=Definitions!A$4),1,0)</f>
        <v>0</v>
      </c>
      <c r="U32" s="99"/>
    </row>
    <row r="33" spans="2:21" ht="18.75" customHeight="1" x14ac:dyDescent="0.2">
      <c r="B33" s="64"/>
      <c r="C33" s="65"/>
      <c r="D33" s="66"/>
      <c r="E33" s="78"/>
      <c r="F33" s="78"/>
      <c r="G33" s="78"/>
      <c r="H33" s="78"/>
      <c r="I33" s="78"/>
      <c r="J33" s="79" t="str">
        <f>IF(C$17=Definitions!A$1,Definitions!C$1,IF(C$17=Definitions!A$2,Definitions!C$2,""))</f>
        <v/>
      </c>
      <c r="K33" s="107" t="str">
        <f>IF(SUM(F33:I33)&gt;0,IF(C$17=Definitions!A$1,IF(OR(F33&gt;J33,G33&gt;J33,H33&gt;J33,I33&gt;J33),"No","Yes"),IF(C$17=Definitions!A$2, IF(OR(AND(0&lt;F33,F33&lt;J33),AND(0&lt;G33,G33&lt;J33),AND(0&lt;H33,H33&lt;J33),AND(0&lt;I33,I33&lt;J33)),"No","Yes"),"No")),"No")</f>
        <v>No</v>
      </c>
      <c r="L33" s="69"/>
      <c r="M33" s="145"/>
      <c r="N33" s="107" t="str">
        <f t="shared" si="0"/>
        <v/>
      </c>
      <c r="O33" s="59"/>
      <c r="Q33" s="75">
        <f t="shared" si="1"/>
        <v>0</v>
      </c>
      <c r="R33" s="77">
        <f>IF(OR(K33=Definitions!A$4,L33=Definitions!A$4),1,0)</f>
        <v>0</v>
      </c>
      <c r="S33" s="104">
        <f>IF(OR(AND(F33=Definitions!A$4,G33=Definitions!A$4,H33=Definitions!A$4),L33=Definitions!A$4),1,0)</f>
        <v>0</v>
      </c>
      <c r="T33" s="104">
        <f>IF(OR(AND(F33=Definitions!A$4,G33=Definitions!A$4,H33="", I33=""),L33=Definitions!A$4),1,0)</f>
        <v>0</v>
      </c>
      <c r="U33" s="99"/>
    </row>
    <row r="34" spans="2:21" ht="18.75" customHeight="1" x14ac:dyDescent="0.2">
      <c r="B34" s="64"/>
      <c r="C34" s="65"/>
      <c r="D34" s="64"/>
      <c r="E34" s="78"/>
      <c r="F34" s="78"/>
      <c r="G34" s="78"/>
      <c r="H34" s="78"/>
      <c r="I34" s="78"/>
      <c r="J34" s="79" t="str">
        <f>IF(C$17=Definitions!A$1,Definitions!C$1,IF(C$17=Definitions!A$2,Definitions!C$2,""))</f>
        <v/>
      </c>
      <c r="K34" s="107" t="str">
        <f>IF(SUM(F34:I34)&gt;0,IF(C$17=Definitions!A$1,IF(OR(F34&gt;J34,G34&gt;J34,H34&gt;J34,I34&gt;J34),"No","Yes"),IF(C$17=Definitions!A$2, IF(OR(AND(0&lt;F34,F34&lt;J34),AND(0&lt;G34,G34&lt;J34),AND(0&lt;H34,H34&lt;J34),AND(0&lt;I34,I34&lt;J34)),"No","Yes"),"No")),"No")</f>
        <v>No</v>
      </c>
      <c r="L34" s="69"/>
      <c r="M34" s="145"/>
      <c r="N34" s="107" t="str">
        <f t="shared" si="0"/>
        <v/>
      </c>
      <c r="O34" s="59"/>
      <c r="Q34" s="75">
        <f t="shared" si="1"/>
        <v>0</v>
      </c>
      <c r="R34" s="77">
        <f>IF(OR(K34=Definitions!A$4,L34=Definitions!A$4),1,0)</f>
        <v>0</v>
      </c>
      <c r="S34" s="104">
        <f>IF(OR(AND(F34=Definitions!A$4,G34=Definitions!A$4,H34=Definitions!A$4),L34=Definitions!A$4),1,0)</f>
        <v>0</v>
      </c>
      <c r="T34" s="104">
        <f>IF(OR(AND(F34=Definitions!A$4,G34=Definitions!A$4,H34="", I34=""),L34=Definitions!A$4),1,0)</f>
        <v>0</v>
      </c>
      <c r="U34" s="99"/>
    </row>
    <row r="35" spans="2:21" ht="18.75" customHeight="1" x14ac:dyDescent="0.2">
      <c r="B35" s="64"/>
      <c r="C35" s="65"/>
      <c r="D35" s="64"/>
      <c r="E35" s="78"/>
      <c r="F35" s="78"/>
      <c r="G35" s="78"/>
      <c r="H35" s="78"/>
      <c r="I35" s="78"/>
      <c r="J35" s="79" t="str">
        <f>IF(C$17=Definitions!A$1,Definitions!C$1,IF(C$17=Definitions!A$2,Definitions!C$2,""))</f>
        <v/>
      </c>
      <c r="K35" s="107" t="str">
        <f>IF(SUM(F35:I35)&gt;0,IF(C$17=Definitions!A$1,IF(OR(F35&gt;J35,G35&gt;J35,H35&gt;J35,I35&gt;J35),"No","Yes"),IF(C$17=Definitions!A$2, IF(OR(AND(0&lt;F35,F35&lt;J35),AND(0&lt;G35,G35&lt;J35),AND(0&lt;H35,H35&lt;J35),AND(0&lt;I35,I35&lt;J35)),"No","Yes"),"No")),"No")</f>
        <v>No</v>
      </c>
      <c r="L35" s="69"/>
      <c r="M35" s="145"/>
      <c r="N35" s="107" t="str">
        <f t="shared" si="0"/>
        <v/>
      </c>
      <c r="O35" s="59"/>
      <c r="Q35" s="75">
        <f t="shared" si="1"/>
        <v>0</v>
      </c>
      <c r="R35" s="77">
        <f>IF(OR(K35=Definitions!A$4,L35=Definitions!A$4),1,0)</f>
        <v>0</v>
      </c>
      <c r="S35" s="104">
        <f>IF(OR(AND(F35=Definitions!A$4,G35=Definitions!A$4,H35=Definitions!A$4),L35=Definitions!A$4),1,0)</f>
        <v>0</v>
      </c>
      <c r="T35" s="104">
        <f>IF(OR(AND(F35=Definitions!A$4,G35=Definitions!A$4,H35="", I35=""),L35=Definitions!A$4),1,0)</f>
        <v>0</v>
      </c>
      <c r="U35" s="99"/>
    </row>
    <row r="36" spans="2:21" ht="18.75" customHeight="1" x14ac:dyDescent="0.2">
      <c r="B36" s="64"/>
      <c r="C36" s="65"/>
      <c r="D36" s="64"/>
      <c r="E36" s="78"/>
      <c r="F36" s="78"/>
      <c r="G36" s="78"/>
      <c r="H36" s="78"/>
      <c r="I36" s="78"/>
      <c r="J36" s="79" t="str">
        <f>IF(C$17=Definitions!A$1,Definitions!C$1,IF(C$17=Definitions!A$2,Definitions!C$2,""))</f>
        <v/>
      </c>
      <c r="K36" s="107" t="str">
        <f>IF(SUM(F36:I36)&gt;0,IF(C$17=Definitions!A$1,IF(OR(F36&gt;J36,G36&gt;J36,H36&gt;J36,I36&gt;J36),"No","Yes"),IF(C$17=Definitions!A$2, IF(OR(AND(0&lt;F36,F36&lt;J36),AND(0&lt;G36,G36&lt;J36),AND(0&lt;H36,H36&lt;J36),AND(0&lt;I36,I36&lt;J36)),"No","Yes"),"No")),"No")</f>
        <v>No</v>
      </c>
      <c r="L36" s="69"/>
      <c r="M36" s="145"/>
      <c r="N36" s="107" t="str">
        <f t="shared" si="0"/>
        <v/>
      </c>
      <c r="O36" s="59"/>
      <c r="Q36" s="75">
        <f t="shared" si="1"/>
        <v>0</v>
      </c>
      <c r="R36" s="77">
        <f>IF(OR(K36=Definitions!A$4,L36=Definitions!A$4),1,0)</f>
        <v>0</v>
      </c>
      <c r="S36" s="104">
        <f>IF(OR(AND(F36=Definitions!A$4,G36=Definitions!A$4,H36=Definitions!A$4),L36=Definitions!A$4),1,0)</f>
        <v>0</v>
      </c>
      <c r="T36" s="104">
        <f>IF(OR(AND(F36=Definitions!A$4,G36=Definitions!A$4,H36="", I36=""),L36=Definitions!A$4),1,0)</f>
        <v>0</v>
      </c>
      <c r="U36" s="99"/>
    </row>
    <row r="37" spans="2:21" ht="18.75" customHeight="1" x14ac:dyDescent="0.2">
      <c r="B37" s="64"/>
      <c r="C37" s="65"/>
      <c r="D37" s="64"/>
      <c r="E37" s="78"/>
      <c r="F37" s="78"/>
      <c r="G37" s="78"/>
      <c r="H37" s="78"/>
      <c r="I37" s="78"/>
      <c r="J37" s="79" t="str">
        <f>IF(C$17=Definitions!A$1,Definitions!C$1,IF(C$17=Definitions!A$2,Definitions!C$2,""))</f>
        <v/>
      </c>
      <c r="K37" s="107" t="str">
        <f>IF(SUM(F37:I37)&gt;0,IF(C$17=Definitions!A$1,IF(OR(F37&gt;J37,G37&gt;J37,H37&gt;J37,I37&gt;J37),"No","Yes"),IF(C$17=Definitions!A$2, IF(OR(AND(0&lt;F37,F37&lt;J37),AND(0&lt;G37,G37&lt;J37),AND(0&lt;H37,H37&lt;J37),AND(0&lt;I37,I37&lt;J37)),"No","Yes"),"No")),"No")</f>
        <v>No</v>
      </c>
      <c r="L37" s="69"/>
      <c r="M37" s="145"/>
      <c r="N37" s="107" t="str">
        <f t="shared" si="0"/>
        <v/>
      </c>
      <c r="O37" s="59"/>
      <c r="Q37" s="75">
        <f t="shared" si="1"/>
        <v>0</v>
      </c>
      <c r="R37" s="77">
        <f>IF(OR(K37=Definitions!A$4,L37=Definitions!A$4),1,0)</f>
        <v>0</v>
      </c>
      <c r="S37" s="104">
        <f>IF(OR(AND(F37=Definitions!A$4,G37=Definitions!A$4,H37=Definitions!A$4),L37=Definitions!A$4),1,0)</f>
        <v>0</v>
      </c>
      <c r="T37" s="104">
        <f>IF(OR(AND(F37=Definitions!A$4,G37=Definitions!A$4,H37="", I37=""),L37=Definitions!A$4),1,0)</f>
        <v>0</v>
      </c>
      <c r="U37" s="99"/>
    </row>
    <row r="38" spans="2:21" ht="18.75" customHeight="1" x14ac:dyDescent="0.2">
      <c r="B38" s="64"/>
      <c r="C38" s="65"/>
      <c r="D38" s="64"/>
      <c r="E38" s="78"/>
      <c r="F38" s="78"/>
      <c r="G38" s="78"/>
      <c r="H38" s="78"/>
      <c r="I38" s="78"/>
      <c r="J38" s="79" t="str">
        <f>IF(C$17=Definitions!A$1,Definitions!C$1,IF(C$17=Definitions!A$2,Definitions!C$2,""))</f>
        <v/>
      </c>
      <c r="K38" s="107" t="str">
        <f>IF(SUM(F38:I38)&gt;0,IF(C$17=Definitions!A$1,IF(OR(F38&gt;J38,G38&gt;J38,H38&gt;J38,I38&gt;J38),"No","Yes"),IF(C$17=Definitions!A$2, IF(OR(AND(0&lt;F38,F38&lt;J38),AND(0&lt;G38,G38&lt;J38),AND(0&lt;H38,H38&lt;J38),AND(0&lt;I38,I38&lt;J38)),"No","Yes"),"No")),"No")</f>
        <v>No</v>
      </c>
      <c r="L38" s="69"/>
      <c r="M38" s="145"/>
      <c r="N38" s="107" t="str">
        <f t="shared" si="0"/>
        <v/>
      </c>
      <c r="O38" s="59"/>
      <c r="Q38" s="75">
        <f t="shared" si="1"/>
        <v>0</v>
      </c>
      <c r="R38" s="77">
        <f>IF(OR(K38=Definitions!A$4,L38=Definitions!A$4),1,0)</f>
        <v>0</v>
      </c>
      <c r="S38" s="104">
        <f>IF(OR(AND(F38=Definitions!A$4,G38=Definitions!A$4,H38=Definitions!A$4),L38=Definitions!A$4),1,0)</f>
        <v>0</v>
      </c>
      <c r="T38" s="104">
        <f>IF(OR(AND(F38=Definitions!A$4,G38=Definitions!A$4,H38="", I38=""),L38=Definitions!A$4),1,0)</f>
        <v>0</v>
      </c>
      <c r="U38" s="99"/>
    </row>
    <row r="39" spans="2:21" ht="18.75" customHeight="1" x14ac:dyDescent="0.2">
      <c r="B39" s="64"/>
      <c r="C39" s="65"/>
      <c r="D39" s="64"/>
      <c r="E39" s="78"/>
      <c r="F39" s="78"/>
      <c r="G39" s="78"/>
      <c r="H39" s="78"/>
      <c r="I39" s="78"/>
      <c r="J39" s="79" t="str">
        <f>IF(C$17=Definitions!A$1,Definitions!C$1,IF(C$17=Definitions!A$2,Definitions!C$2,""))</f>
        <v/>
      </c>
      <c r="K39" s="107" t="str">
        <f>IF(SUM(F39:I39)&gt;0,IF(C$17=Definitions!A$1,IF(OR(F39&gt;J39,G39&gt;J39,H39&gt;J39,I39&gt;J39),"No","Yes"),IF(C$17=Definitions!A$2, IF(OR(AND(0&lt;F39,F39&lt;J39),AND(0&lt;G39,G39&lt;J39),AND(0&lt;H39,H39&lt;J39),AND(0&lt;I39,I39&lt;J39)),"No","Yes"),"No")),"No")</f>
        <v>No</v>
      </c>
      <c r="L39" s="69"/>
      <c r="M39" s="145"/>
      <c r="N39" s="107" t="str">
        <f t="shared" si="0"/>
        <v/>
      </c>
      <c r="O39" s="59"/>
      <c r="Q39" s="75">
        <f t="shared" si="1"/>
        <v>0</v>
      </c>
      <c r="R39" s="77">
        <f>IF(OR(K39=Definitions!A$4,L39=Definitions!A$4),1,0)</f>
        <v>0</v>
      </c>
      <c r="S39" s="104">
        <f>IF(OR(AND(F39=Definitions!A$4,G39=Definitions!A$4,H39=Definitions!A$4),L39=Definitions!A$4),1,0)</f>
        <v>0</v>
      </c>
      <c r="T39" s="104">
        <f>IF(OR(AND(F39=Definitions!A$4,G39=Definitions!A$4,H39="", I39=""),L39=Definitions!A$4),1,0)</f>
        <v>0</v>
      </c>
      <c r="U39" s="99"/>
    </row>
    <row r="40" spans="2:21" ht="18.75" customHeight="1" x14ac:dyDescent="0.2">
      <c r="B40" s="64"/>
      <c r="C40" s="65"/>
      <c r="D40" s="64"/>
      <c r="E40" s="78"/>
      <c r="F40" s="78"/>
      <c r="G40" s="78"/>
      <c r="H40" s="78"/>
      <c r="I40" s="78"/>
      <c r="J40" s="79" t="str">
        <f>IF(C$17=Definitions!A$1,Definitions!C$1,IF(C$17=Definitions!A$2,Definitions!C$2,""))</f>
        <v/>
      </c>
      <c r="K40" s="107" t="str">
        <f>IF(SUM(F40:I40)&gt;0,IF(C$17=Definitions!A$1,IF(OR(F40&gt;J40,G40&gt;J40,H40&gt;J40,I40&gt;J40),"No","Yes"),IF(C$17=Definitions!A$2, IF(OR(AND(0&lt;F40,F40&lt;J40),AND(0&lt;G40,G40&lt;J40),AND(0&lt;H40,H40&lt;J40),AND(0&lt;I40,I40&lt;J40)),"No","Yes"),"No")),"No")</f>
        <v>No</v>
      </c>
      <c r="L40" s="69"/>
      <c r="M40" s="145"/>
      <c r="N40" s="107" t="str">
        <f t="shared" si="0"/>
        <v/>
      </c>
      <c r="O40" s="59"/>
      <c r="Q40" s="75">
        <f t="shared" si="1"/>
        <v>0</v>
      </c>
      <c r="R40" s="77">
        <f>IF(OR(K40=Definitions!A$4,L40=Definitions!A$4),1,0)</f>
        <v>0</v>
      </c>
      <c r="S40" s="104">
        <f>IF(OR(AND(F40=Definitions!A$4,G40=Definitions!A$4,H40=Definitions!A$4),L40=Definitions!A$4),1,0)</f>
        <v>0</v>
      </c>
      <c r="T40" s="104">
        <f>IF(OR(AND(F40=Definitions!A$4,G40=Definitions!A$4,H40="", I40=""),L40=Definitions!A$4),1,0)</f>
        <v>0</v>
      </c>
      <c r="U40" s="99"/>
    </row>
    <row r="41" spans="2:21" ht="18.75" customHeight="1" x14ac:dyDescent="0.2">
      <c r="B41" s="64"/>
      <c r="C41" s="65"/>
      <c r="D41" s="64"/>
      <c r="E41" s="78"/>
      <c r="F41" s="78"/>
      <c r="G41" s="78"/>
      <c r="H41" s="78"/>
      <c r="I41" s="78"/>
      <c r="J41" s="79" t="str">
        <f>IF(C$17=Definitions!A$1,Definitions!C$1,IF(C$17=Definitions!A$2,Definitions!C$2,""))</f>
        <v/>
      </c>
      <c r="K41" s="107" t="str">
        <f>IF(SUM(F41:I41)&gt;0,IF(C$17=Definitions!A$1,IF(OR(F41&gt;J41,G41&gt;J41,H41&gt;J41,I41&gt;J41),"No","Yes"),IF(C$17=Definitions!A$2, IF(OR(AND(0&lt;F41,F41&lt;J41),AND(0&lt;G41,G41&lt;J41),AND(0&lt;H41,H41&lt;J41),AND(0&lt;I41,I41&lt;J41)),"No","Yes"),"No")),"No")</f>
        <v>No</v>
      </c>
      <c r="L41" s="69"/>
      <c r="M41" s="145"/>
      <c r="N41" s="107" t="str">
        <f t="shared" si="0"/>
        <v/>
      </c>
      <c r="O41" s="59"/>
      <c r="Q41" s="75">
        <f t="shared" si="1"/>
        <v>0</v>
      </c>
      <c r="R41" s="77">
        <f>IF(OR(K41=Definitions!A$4,L41=Definitions!A$4),1,0)</f>
        <v>0</v>
      </c>
      <c r="S41" s="104">
        <f>IF(OR(AND(F41=Definitions!A$4,G41=Definitions!A$4,H41=Definitions!A$4),L41=Definitions!A$4),1,0)</f>
        <v>0</v>
      </c>
      <c r="T41" s="104">
        <f>IF(OR(AND(F41=Definitions!A$4,G41=Definitions!A$4,H41="", I41=""),L41=Definitions!A$4),1,0)</f>
        <v>0</v>
      </c>
      <c r="U41" s="99"/>
    </row>
    <row r="42" spans="2:21" ht="18.75" customHeight="1" x14ac:dyDescent="0.2">
      <c r="B42" s="64"/>
      <c r="C42" s="65"/>
      <c r="D42" s="64"/>
      <c r="E42" s="78"/>
      <c r="F42" s="78"/>
      <c r="G42" s="78"/>
      <c r="H42" s="78"/>
      <c r="I42" s="78"/>
      <c r="J42" s="79" t="str">
        <f>IF(C$17=Definitions!A$1,Definitions!C$1,IF(C$17=Definitions!A$2,Definitions!C$2,""))</f>
        <v/>
      </c>
      <c r="K42" s="107" t="str">
        <f>IF(SUM(F42:I42)&gt;0,IF(C$17=Definitions!A$1,IF(OR(F42&gt;J42,G42&gt;J42,H42&gt;J42,I42&gt;J42),"No","Yes"),IF(C$17=Definitions!A$2, IF(OR(AND(0&lt;F42,F42&lt;J42),AND(0&lt;G42,G42&lt;J42),AND(0&lt;H42,H42&lt;J42),AND(0&lt;I42,I42&lt;J42)),"No","Yes"),"No")),"No")</f>
        <v>No</v>
      </c>
      <c r="L42" s="69"/>
      <c r="M42" s="145"/>
      <c r="N42" s="107" t="str">
        <f t="shared" si="0"/>
        <v/>
      </c>
      <c r="O42" s="59"/>
      <c r="Q42" s="75">
        <f t="shared" si="1"/>
        <v>0</v>
      </c>
      <c r="R42" s="77">
        <f>IF(OR(K42=Definitions!A$4,L42=Definitions!A$4),1,0)</f>
        <v>0</v>
      </c>
      <c r="S42" s="104">
        <f>IF(OR(AND(F42=Definitions!A$4,G42=Definitions!A$4,H42=Definitions!A$4),L42=Definitions!A$4),1,0)</f>
        <v>0</v>
      </c>
      <c r="T42" s="104">
        <f>IF(OR(AND(F42=Definitions!A$4,G42=Definitions!A$4,H42="", I42=""),L42=Definitions!A$4),1,0)</f>
        <v>0</v>
      </c>
      <c r="U42" s="99"/>
    </row>
    <row r="43" spans="2:21" ht="18.75" customHeight="1" x14ac:dyDescent="0.2">
      <c r="B43" s="64"/>
      <c r="C43" s="65"/>
      <c r="D43" s="64"/>
      <c r="E43" s="78"/>
      <c r="F43" s="78"/>
      <c r="G43" s="78"/>
      <c r="H43" s="78"/>
      <c r="I43" s="78"/>
      <c r="J43" s="79" t="str">
        <f>IF(C$17=Definitions!A$1,Definitions!C$1,IF(C$17=Definitions!A$2,Definitions!C$2,""))</f>
        <v/>
      </c>
      <c r="K43" s="107" t="str">
        <f>IF(SUM(F43:I43)&gt;0,IF(C$17=Definitions!A$1,IF(OR(F43&gt;J43,G43&gt;J43,H43&gt;J43,I43&gt;J43),"No","Yes"),IF(C$17=Definitions!A$2, IF(OR(AND(0&lt;F43,F43&lt;J43),AND(0&lt;G43,G43&lt;J43),AND(0&lt;H43,H43&lt;J43),AND(0&lt;I43,I43&lt;J43)),"No","Yes"),"No")),"No")</f>
        <v>No</v>
      </c>
      <c r="L43" s="69"/>
      <c r="M43" s="145"/>
      <c r="N43" s="107" t="str">
        <f t="shared" si="0"/>
        <v/>
      </c>
      <c r="O43" s="59"/>
      <c r="Q43" s="75">
        <f t="shared" si="1"/>
        <v>0</v>
      </c>
      <c r="R43" s="77">
        <f>IF(OR(K43=Definitions!A$4,L43=Definitions!A$4),1,0)</f>
        <v>0</v>
      </c>
      <c r="S43" s="104">
        <f>IF(OR(AND(F43=Definitions!A$4,G43=Definitions!A$4,H43=Definitions!A$4),L43=Definitions!A$4),1,0)</f>
        <v>0</v>
      </c>
      <c r="T43" s="104">
        <f>IF(OR(AND(F43=Definitions!A$4,G43=Definitions!A$4,H43="", I43=""),L43=Definitions!A$4),1,0)</f>
        <v>0</v>
      </c>
      <c r="U43" s="99"/>
    </row>
    <row r="44" spans="2:21" ht="18.75" customHeight="1" x14ac:dyDescent="0.2">
      <c r="B44" s="64"/>
      <c r="C44" s="65"/>
      <c r="D44" s="64"/>
      <c r="E44" s="78"/>
      <c r="F44" s="78"/>
      <c r="G44" s="78"/>
      <c r="H44" s="78"/>
      <c r="I44" s="78"/>
      <c r="J44" s="79" t="str">
        <f>IF(C$17=Definitions!A$1,Definitions!C$1,IF(C$17=Definitions!A$2,Definitions!C$2,""))</f>
        <v/>
      </c>
      <c r="K44" s="107" t="str">
        <f>IF(SUM(F44:I44)&gt;0,IF(C$17=Definitions!A$1,IF(OR(F44&gt;J44,G44&gt;J44,H44&gt;J44,I44&gt;J44),"No","Yes"),IF(C$17=Definitions!A$2, IF(OR(AND(0&lt;F44,F44&lt;J44),AND(0&lt;G44,G44&lt;J44),AND(0&lt;H44,H44&lt;J44),AND(0&lt;I44,I44&lt;J44)),"No","Yes"),"No")),"No")</f>
        <v>No</v>
      </c>
      <c r="L44" s="69"/>
      <c r="M44" s="145"/>
      <c r="N44" s="107" t="str">
        <f t="shared" si="0"/>
        <v/>
      </c>
      <c r="O44" s="59"/>
      <c r="Q44" s="75">
        <f t="shared" si="1"/>
        <v>0</v>
      </c>
      <c r="R44" s="77">
        <f>IF(OR(K44=Definitions!A$4,L44=Definitions!A$4),1,0)</f>
        <v>0</v>
      </c>
      <c r="S44" s="104">
        <f>IF(OR(AND(F44=Definitions!A$4,G44=Definitions!A$4,H44=Definitions!A$4),L44=Definitions!A$4),1,0)</f>
        <v>0</v>
      </c>
      <c r="T44" s="104">
        <f>IF(OR(AND(F44=Definitions!A$4,G44=Definitions!A$4,H44="", I44=""),L44=Definitions!A$4),1,0)</f>
        <v>0</v>
      </c>
      <c r="U44" s="99"/>
    </row>
    <row r="45" spans="2:21" ht="18.75" customHeight="1" x14ac:dyDescent="0.2">
      <c r="B45" s="64"/>
      <c r="C45" s="65"/>
      <c r="D45" s="64"/>
      <c r="E45" s="78"/>
      <c r="F45" s="78"/>
      <c r="G45" s="78"/>
      <c r="H45" s="78"/>
      <c r="I45" s="78"/>
      <c r="J45" s="79" t="str">
        <f>IF(C$17=Definitions!A$1,Definitions!C$1,IF(C$17=Definitions!A$2,Definitions!C$2,""))</f>
        <v/>
      </c>
      <c r="K45" s="107" t="str">
        <f>IF(SUM(F45:I45)&gt;0,IF(C$17=Definitions!A$1,IF(OR(F45&gt;J45,G45&gt;J45,H45&gt;J45,I45&gt;J45),"No","Yes"),IF(C$17=Definitions!A$2, IF(OR(AND(0&lt;F45,F45&lt;J45),AND(0&lt;G45,G45&lt;J45),AND(0&lt;H45,H45&lt;J45),AND(0&lt;I45,I45&lt;J45)),"No","Yes"),"No")),"No")</f>
        <v>No</v>
      </c>
      <c r="L45" s="69"/>
      <c r="M45" s="145"/>
      <c r="N45" s="107" t="str">
        <f t="shared" si="0"/>
        <v/>
      </c>
      <c r="O45" s="59"/>
      <c r="Q45" s="75">
        <f t="shared" si="1"/>
        <v>0</v>
      </c>
      <c r="R45" s="77">
        <f>IF(OR(K45=Definitions!A$4,L45=Definitions!A$4),1,0)</f>
        <v>0</v>
      </c>
      <c r="S45" s="104">
        <f>IF(OR(AND(F45=Definitions!A$4,G45=Definitions!A$4,H45=Definitions!A$4),L45=Definitions!A$4),1,0)</f>
        <v>0</v>
      </c>
      <c r="T45" s="104">
        <f>IF(OR(AND(F45=Definitions!A$4,G45=Definitions!A$4,H45="", I45=""),L45=Definitions!A$4),1,0)</f>
        <v>0</v>
      </c>
      <c r="U45" s="99"/>
    </row>
    <row r="46" spans="2:21" ht="18.75" customHeight="1" x14ac:dyDescent="0.2">
      <c r="B46" s="64"/>
      <c r="C46" s="65"/>
      <c r="D46" s="64"/>
      <c r="E46" s="78"/>
      <c r="F46" s="78"/>
      <c r="G46" s="78"/>
      <c r="H46" s="78"/>
      <c r="I46" s="78"/>
      <c r="J46" s="79" t="str">
        <f>IF(C$17=Definitions!A$1,Definitions!C$1,IF(C$17=Definitions!A$2,Definitions!C$2,""))</f>
        <v/>
      </c>
      <c r="K46" s="107" t="str">
        <f>IF(SUM(F46:I46)&gt;0,IF(C$17=Definitions!A$1,IF(OR(F46&gt;J46,G46&gt;J46,H46&gt;J46,I46&gt;J46),"No","Yes"),IF(C$17=Definitions!A$2, IF(OR(AND(0&lt;F46,F46&lt;J46),AND(0&lt;G46,G46&lt;J46),AND(0&lt;H46,H46&lt;J46),AND(0&lt;I46,I46&lt;J46)),"No","Yes"),"No")),"No")</f>
        <v>No</v>
      </c>
      <c r="L46" s="69"/>
      <c r="M46" s="145"/>
      <c r="N46" s="107" t="str">
        <f t="shared" si="0"/>
        <v/>
      </c>
      <c r="O46" s="59"/>
      <c r="Q46" s="75">
        <f t="shared" si="1"/>
        <v>0</v>
      </c>
      <c r="R46" s="77">
        <f>IF(OR(K46=Definitions!A$4,L46=Definitions!A$4),1,0)</f>
        <v>0</v>
      </c>
      <c r="S46" s="104">
        <f>IF(OR(AND(F46=Definitions!A$4,G46=Definitions!A$4,H46=Definitions!A$4),L46=Definitions!A$4),1,0)</f>
        <v>0</v>
      </c>
      <c r="T46" s="104">
        <f>IF(OR(AND(F46=Definitions!A$4,G46=Definitions!A$4,H46="", I46=""),L46=Definitions!A$4),1,0)</f>
        <v>0</v>
      </c>
      <c r="U46" s="99"/>
    </row>
    <row r="47" spans="2:21" ht="18.75" customHeight="1" x14ac:dyDescent="0.2">
      <c r="B47" s="64"/>
      <c r="C47" s="65"/>
      <c r="D47" s="64"/>
      <c r="E47" s="78"/>
      <c r="F47" s="78"/>
      <c r="G47" s="78"/>
      <c r="H47" s="78"/>
      <c r="I47" s="78"/>
      <c r="J47" s="79" t="str">
        <f>IF(C$17=Definitions!A$1,Definitions!C$1,IF(C$17=Definitions!A$2,Definitions!C$2,""))</f>
        <v/>
      </c>
      <c r="K47" s="107" t="str">
        <f>IF(SUM(F47:I47)&gt;0,IF(C$17=Definitions!A$1,IF(OR(F47&gt;J47,G47&gt;J47,H47&gt;J47,I47&gt;J47),"No","Yes"),IF(C$17=Definitions!A$2, IF(OR(AND(0&lt;F47,F47&lt;J47),AND(0&lt;G47,G47&lt;J47),AND(0&lt;H47,H47&lt;J47),AND(0&lt;I47,I47&lt;J47)),"No","Yes"),"No")),"No")</f>
        <v>No</v>
      </c>
      <c r="L47" s="69"/>
      <c r="M47" s="145"/>
      <c r="N47" s="107" t="str">
        <f t="shared" si="0"/>
        <v/>
      </c>
      <c r="Q47" s="75">
        <f t="shared" si="1"/>
        <v>0</v>
      </c>
      <c r="R47" s="77">
        <f>IF(OR(K47=Definitions!A$4,L47=Definitions!A$4),1,0)</f>
        <v>0</v>
      </c>
      <c r="S47" s="104">
        <f>IF(OR(AND(F47=Definitions!A$4,G47=Definitions!A$4,H47=Definitions!A$4),L47=Definitions!A$4),1,0)</f>
        <v>0</v>
      </c>
      <c r="T47" s="104">
        <f>IF(OR(AND(F47=Definitions!A$4,G47=Definitions!A$4,H47="", I47=""),L47=Definitions!A$4),1,0)</f>
        <v>0</v>
      </c>
      <c r="U47" s="99"/>
    </row>
    <row r="48" spans="2:21" ht="18.75" customHeight="1" x14ac:dyDescent="0.2">
      <c r="B48" s="64"/>
      <c r="C48" s="65"/>
      <c r="D48" s="64"/>
      <c r="E48" s="78"/>
      <c r="F48" s="78"/>
      <c r="G48" s="78"/>
      <c r="H48" s="78"/>
      <c r="I48" s="78"/>
      <c r="J48" s="79" t="str">
        <f>IF(C$17=Definitions!A$1,Definitions!C$1,IF(C$17=Definitions!A$2,Definitions!C$2,""))</f>
        <v/>
      </c>
      <c r="K48" s="107" t="str">
        <f>IF(SUM(F48:I48)&gt;0,IF(C$17=Definitions!A$1,IF(OR(F48&gt;J48,G48&gt;J48,H48&gt;J48,I48&gt;J48),"No","Yes"),IF(C$17=Definitions!A$2, IF(OR(AND(0&lt;F48,F48&lt;J48),AND(0&lt;G48,G48&lt;J48),AND(0&lt;H48,H48&lt;J48),AND(0&lt;I48,I48&lt;J48)),"No","Yes"),"No")),"No")</f>
        <v>No</v>
      </c>
      <c r="L48" s="69"/>
      <c r="M48" s="145"/>
      <c r="N48" s="107" t="str">
        <f t="shared" si="0"/>
        <v/>
      </c>
      <c r="Q48" s="75">
        <f t="shared" si="1"/>
        <v>0</v>
      </c>
      <c r="R48" s="77">
        <f>IF(OR(K48=Definitions!A$4,L48=Definitions!A$4),1,0)</f>
        <v>0</v>
      </c>
      <c r="S48" s="104">
        <f>IF(OR(AND(F48=Definitions!A$4,G48=Definitions!A$4,H48=Definitions!A$4),L48=Definitions!A$4),1,0)</f>
        <v>0</v>
      </c>
      <c r="T48" s="104">
        <f>IF(OR(AND(F48=Definitions!A$4,G48=Definitions!A$4,H48="", I48=""),L48=Definitions!A$4),1,0)</f>
        <v>0</v>
      </c>
      <c r="U48" s="99"/>
    </row>
    <row r="49" spans="2:21" ht="18.75" customHeight="1" x14ac:dyDescent="0.2">
      <c r="B49" s="64"/>
      <c r="C49" s="65"/>
      <c r="D49" s="64"/>
      <c r="E49" s="78"/>
      <c r="F49" s="78"/>
      <c r="G49" s="78"/>
      <c r="H49" s="78"/>
      <c r="I49" s="78"/>
      <c r="J49" s="79" t="str">
        <f>IF(C$17=Definitions!A$1,Definitions!C$1,IF(C$17=Definitions!A$2,Definitions!C$2,""))</f>
        <v/>
      </c>
      <c r="K49" s="107" t="str">
        <f>IF(SUM(F49:I49)&gt;0,IF(C$17=Definitions!A$1,IF(OR(F49&gt;J49,G49&gt;J49,H49&gt;J49,I49&gt;J49),"No","Yes"),IF(C$17=Definitions!A$2, IF(OR(AND(0&lt;F49,F49&lt;J49),AND(0&lt;G49,G49&lt;J49),AND(0&lt;H49,H49&lt;J49),AND(0&lt;I49,I49&lt;J49)),"No","Yes"),"No")),"No")</f>
        <v>No</v>
      </c>
      <c r="L49" s="69"/>
      <c r="M49" s="145"/>
      <c r="N49" s="107" t="str">
        <f t="shared" si="0"/>
        <v/>
      </c>
      <c r="Q49" s="75">
        <f t="shared" si="1"/>
        <v>0</v>
      </c>
      <c r="R49" s="77">
        <f>IF(OR(K49=Definitions!A$4,L49=Definitions!A$4),1,0)</f>
        <v>0</v>
      </c>
      <c r="S49" s="104">
        <f>IF(OR(AND(F49=Definitions!A$4,G49=Definitions!A$4,H49=Definitions!A$4),L49=Definitions!A$4),1,0)</f>
        <v>0</v>
      </c>
      <c r="T49" s="104">
        <f>IF(OR(AND(F49=Definitions!A$4,G49=Definitions!A$4,H49="", I49=""),L49=Definitions!A$4),1,0)</f>
        <v>0</v>
      </c>
      <c r="U49" s="99"/>
    </row>
    <row r="50" spans="2:21" ht="18.75" customHeight="1" x14ac:dyDescent="0.2">
      <c r="B50" s="64"/>
      <c r="C50" s="65"/>
      <c r="D50" s="64"/>
      <c r="E50" s="78"/>
      <c r="F50" s="78"/>
      <c r="G50" s="78"/>
      <c r="H50" s="78"/>
      <c r="I50" s="78"/>
      <c r="J50" s="79" t="str">
        <f>IF(C$17=Definitions!A$1,Definitions!C$1,IF(C$17=Definitions!A$2,Definitions!C$2,""))</f>
        <v/>
      </c>
      <c r="K50" s="107" t="str">
        <f>IF(SUM(F50:I50)&gt;0,IF(C$17=Definitions!A$1,IF(OR(F50&gt;J50,G50&gt;J50,H50&gt;J50,I50&gt;J50),"No","Yes"),IF(C$17=Definitions!A$2, IF(OR(AND(0&lt;F50,F50&lt;J50),AND(0&lt;G50,G50&lt;J50),AND(0&lt;H50,H50&lt;J50),AND(0&lt;I50,I50&lt;J50)),"No","Yes"),"No")),"No")</f>
        <v>No</v>
      </c>
      <c r="L50" s="69"/>
      <c r="M50" s="145"/>
      <c r="N50" s="107" t="str">
        <f t="shared" si="0"/>
        <v/>
      </c>
      <c r="Q50" s="75">
        <f t="shared" si="1"/>
        <v>0</v>
      </c>
      <c r="R50" s="77">
        <f>IF(OR(K50=Definitions!A$4,L50=Definitions!A$4),1,0)</f>
        <v>0</v>
      </c>
      <c r="S50" s="104">
        <f>IF(OR(AND(F50=Definitions!A$4,G50=Definitions!A$4,H50=Definitions!A$4),L50=Definitions!A$4),1,0)</f>
        <v>0</v>
      </c>
      <c r="T50" s="104">
        <f>IF(OR(AND(F50=Definitions!A$4,G50=Definitions!A$4,H50="", I50=""),L50=Definitions!A$4),1,0)</f>
        <v>0</v>
      </c>
      <c r="U50" s="99"/>
    </row>
    <row r="51" spans="2:21" ht="18.75" customHeight="1" x14ac:dyDescent="0.2">
      <c r="B51" s="64"/>
      <c r="C51" s="65"/>
      <c r="D51" s="64"/>
      <c r="E51" s="78"/>
      <c r="F51" s="78"/>
      <c r="G51" s="78"/>
      <c r="H51" s="78"/>
      <c r="I51" s="78"/>
      <c r="J51" s="79" t="str">
        <f>IF(C$17=Definitions!A$1,Definitions!C$1,IF(C$17=Definitions!A$2,Definitions!C$2,""))</f>
        <v/>
      </c>
      <c r="K51" s="107" t="str">
        <f>IF(SUM(F51:I51)&gt;0,IF(C$17=Definitions!A$1,IF(OR(F51&gt;J51,G51&gt;J51,H51&gt;J51,I51&gt;J51),"No","Yes"),IF(C$17=Definitions!A$2, IF(OR(AND(0&lt;F51,F51&lt;J51),AND(0&lt;G51,G51&lt;J51),AND(0&lt;H51,H51&lt;J51),AND(0&lt;I51,I51&lt;J51)),"No","Yes"),"No")),"No")</f>
        <v>No</v>
      </c>
      <c r="L51" s="69"/>
      <c r="M51" s="145"/>
      <c r="N51" s="107" t="str">
        <f t="shared" si="0"/>
        <v/>
      </c>
      <c r="Q51" s="75">
        <f t="shared" si="1"/>
        <v>0</v>
      </c>
      <c r="R51" s="77">
        <f>IF(OR(K51=Definitions!A$4,L51=Definitions!A$4),1,0)</f>
        <v>0</v>
      </c>
      <c r="S51" s="104">
        <f>IF(OR(AND(F51=Definitions!A$4,G51=Definitions!A$4,H51=Definitions!A$4),L51=Definitions!A$4),1,0)</f>
        <v>0</v>
      </c>
      <c r="T51" s="104">
        <f>IF(OR(AND(F51=Definitions!A$4,G51=Definitions!A$4,H51="", I51=""),L51=Definitions!A$4),1,0)</f>
        <v>0</v>
      </c>
      <c r="U51" s="99"/>
    </row>
    <row r="52" spans="2:21" ht="18.75" customHeight="1" x14ac:dyDescent="0.2">
      <c r="B52" s="64"/>
      <c r="C52" s="65"/>
      <c r="D52" s="64"/>
      <c r="E52" s="78"/>
      <c r="F52" s="78"/>
      <c r="G52" s="78"/>
      <c r="H52" s="78"/>
      <c r="I52" s="78"/>
      <c r="J52" s="79" t="str">
        <f>IF(C$17=Definitions!A$1,Definitions!C$1,IF(C$17=Definitions!A$2,Definitions!C$2,""))</f>
        <v/>
      </c>
      <c r="K52" s="107" t="str">
        <f>IF(SUM(F52:I52)&gt;0,IF(C$17=Definitions!A$1,IF(OR(F52&gt;J52,G52&gt;J52,H52&gt;J52,I52&gt;J52),"No","Yes"),IF(C$17=Definitions!A$2, IF(OR(AND(0&lt;F52,F52&lt;J52),AND(0&lt;G52,G52&lt;J52),AND(0&lt;H52,H52&lt;J52),AND(0&lt;I52,I52&lt;J52)),"No","Yes"),"No")),"No")</f>
        <v>No</v>
      </c>
      <c r="L52" s="69"/>
      <c r="M52" s="145"/>
      <c r="N52" s="107" t="str">
        <f t="shared" si="0"/>
        <v/>
      </c>
      <c r="Q52" s="75">
        <f t="shared" si="1"/>
        <v>0</v>
      </c>
      <c r="R52" s="77">
        <f>IF(OR(K52=Definitions!A$4,L52=Definitions!A$4),1,0)</f>
        <v>0</v>
      </c>
      <c r="S52" s="104">
        <f>IF(OR(AND(F52=Definitions!A$4,G52=Definitions!A$4,H52=Definitions!A$4),L52=Definitions!A$4),1,0)</f>
        <v>0</v>
      </c>
      <c r="T52" s="104">
        <f>IF(OR(AND(F52=Definitions!A$4,G52=Definitions!A$4,H52="", I52=""),L52=Definitions!A$4),1,0)</f>
        <v>0</v>
      </c>
      <c r="U52" s="99"/>
    </row>
    <row r="53" spans="2:21" ht="18.75" customHeight="1" x14ac:dyDescent="0.2">
      <c r="B53" s="64"/>
      <c r="C53" s="122"/>
      <c r="D53" s="123"/>
      <c r="E53" s="144"/>
      <c r="F53" s="78"/>
      <c r="G53" s="78"/>
      <c r="H53" s="78"/>
      <c r="I53" s="78"/>
      <c r="J53" s="79" t="str">
        <f>IF(C$17=Definitions!A$1,Definitions!C$1,IF(C$17=Definitions!A$2,Definitions!C$2,""))</f>
        <v/>
      </c>
      <c r="K53" s="107" t="str">
        <f>IF(SUM(F53:I53)&gt;0,IF(C$17=Definitions!A$1,IF(OR(F53&gt;J53,G53&gt;J53,H53&gt;J53,I53&gt;J53),"No","Yes"),IF(C$17=Definitions!A$2, IF(OR(AND(0&lt;F53,F53&lt;J53),AND(0&lt;G53,G53&lt;J53),AND(0&lt;H53,H53&lt;J53),AND(0&lt;I53,I53&lt;J53)),"No","Yes"),"No")),"No")</f>
        <v>No</v>
      </c>
      <c r="L53" s="116"/>
      <c r="M53" s="146"/>
      <c r="N53" s="117" t="str">
        <f t="shared" si="0"/>
        <v/>
      </c>
      <c r="Q53" s="75">
        <f t="shared" si="1"/>
        <v>0</v>
      </c>
      <c r="R53" s="77">
        <f>IF(OR(K53=Definitions!A$4,L53=Definitions!A$4),1,0)</f>
        <v>0</v>
      </c>
      <c r="S53" s="104">
        <f>IF(OR(AND(F53=Definitions!A$4,G53=Definitions!A$4,H53=Definitions!A$4),L53=Definitions!A$4),1,0)</f>
        <v>0</v>
      </c>
      <c r="T53" s="104">
        <f>IF(OR(AND(F53=Definitions!A$4,G53=Definitions!A$4,H53="", I53=""),L53=Definitions!A$4),1,0)</f>
        <v>0</v>
      </c>
      <c r="U53" s="99"/>
    </row>
    <row r="54" spans="2:21" ht="30" customHeight="1" x14ac:dyDescent="0.2">
      <c r="C54" s="204" t="s">
        <v>23</v>
      </c>
      <c r="D54" s="205"/>
      <c r="E54" s="118">
        <f>SUM(E24:E53)</f>
        <v>0</v>
      </c>
      <c r="F54" s="94"/>
      <c r="G54" s="94"/>
      <c r="H54" s="94"/>
      <c r="I54" s="94"/>
      <c r="J54" s="94"/>
      <c r="K54" s="94"/>
      <c r="L54" s="199" t="s">
        <v>121</v>
      </c>
      <c r="M54" s="199"/>
      <c r="N54" s="118">
        <f>SUM(N24:N53)</f>
        <v>0</v>
      </c>
      <c r="S54" s="99"/>
      <c r="T54" s="99"/>
      <c r="U54" s="99"/>
    </row>
    <row r="55" spans="2:21" ht="30" customHeight="1" x14ac:dyDescent="0.2">
      <c r="D55" s="94"/>
      <c r="E55" s="94"/>
      <c r="F55" s="94"/>
      <c r="G55" s="94"/>
      <c r="H55" s="94"/>
      <c r="I55" s="94"/>
      <c r="J55" s="94"/>
      <c r="K55" s="94"/>
      <c r="L55" s="197" t="s">
        <v>120</v>
      </c>
      <c r="M55" s="197"/>
      <c r="N55" s="119" t="str">
        <f>IF(C17=Definitions!A2,C8,IF(C19=Definitions!A7,C8,IF(C19=Definitions!A8,E54,"")))</f>
        <v/>
      </c>
      <c r="S55" s="99"/>
      <c r="T55" s="99"/>
      <c r="U55" s="99"/>
    </row>
    <row r="56" spans="2:21" ht="36.75" customHeight="1" x14ac:dyDescent="0.2">
      <c r="D56" s="94"/>
      <c r="E56" s="94"/>
      <c r="F56" s="94"/>
      <c r="G56" s="94"/>
      <c r="H56" s="94"/>
      <c r="I56" s="94"/>
      <c r="J56" s="94"/>
      <c r="K56" s="94"/>
      <c r="L56" s="197" t="s">
        <v>26</v>
      </c>
      <c r="M56" s="197"/>
      <c r="N56" s="120">
        <f>IF(C19=Definitions!$A$8,IF(OR(E24=0,E25=0,E26=0,E27=0,E28=0,E29=0,E30=0,E31=0,E32=0,E33=0),"Please complete 10 representative ROPS entries",N54/N55),IFERROR(IF(N54/N55&gt;100%, "Must be equal to or smaller than 100%",(N54/N55)),0))</f>
        <v>0</v>
      </c>
      <c r="S56" s="99"/>
      <c r="T56" s="99"/>
      <c r="U56" s="99"/>
    </row>
    <row r="57" spans="2:21" ht="30" customHeight="1" x14ac:dyDescent="0.2">
      <c r="D57" s="94"/>
      <c r="E57" s="94"/>
      <c r="F57" s="94"/>
      <c r="G57" s="94"/>
      <c r="H57" s="94"/>
      <c r="I57" s="94"/>
      <c r="J57" s="94"/>
      <c r="K57" s="94"/>
      <c r="L57" s="198" t="s">
        <v>31</v>
      </c>
      <c r="M57" s="198"/>
      <c r="N57" s="121" t="str">
        <f>IF($N$56&gt;100%,"Must be equal to or smaller than 100%",IF($N$56&gt;=$B$61,$C$61,IF($N$56&gt;=$B$60,$C$60,"Does not meet requirements")))</f>
        <v>Does not meet requirements</v>
      </c>
    </row>
    <row r="58" spans="2:21" ht="30" customHeight="1" x14ac:dyDescent="0.2">
      <c r="D58" s="68"/>
      <c r="E58" s="68"/>
      <c r="F58" s="68"/>
      <c r="G58" s="68"/>
      <c r="H58" s="68"/>
      <c r="I58" s="109"/>
      <c r="J58" s="109"/>
      <c r="K58" s="109"/>
      <c r="L58" s="14"/>
      <c r="M58" s="68"/>
    </row>
    <row r="59" spans="2:21" ht="30" customHeight="1" x14ac:dyDescent="0.2">
      <c r="B59" s="131" t="s">
        <v>117</v>
      </c>
      <c r="C59" s="132" t="s">
        <v>33</v>
      </c>
      <c r="H59" s="20"/>
      <c r="I59" s="20"/>
      <c r="J59" s="20"/>
      <c r="K59" s="20"/>
      <c r="L59" s="19"/>
    </row>
    <row r="60" spans="2:21" ht="30" customHeight="1" x14ac:dyDescent="0.2">
      <c r="B60" s="133">
        <v>0.4</v>
      </c>
      <c r="C60" s="132">
        <v>1</v>
      </c>
      <c r="G60" s="20"/>
      <c r="L60" s="19"/>
    </row>
    <row r="61" spans="2:21" ht="30" customHeight="1" x14ac:dyDescent="0.2">
      <c r="B61" s="133">
        <v>0.8</v>
      </c>
      <c r="C61" s="132">
        <v>2</v>
      </c>
      <c r="G61" s="20"/>
      <c r="L61" s="19"/>
    </row>
  </sheetData>
  <sheetProtection password="E6B1" sheet="1" objects="1" scenarios="1" insertRows="0"/>
  <mergeCells count="19">
    <mergeCell ref="L55:M55"/>
    <mergeCell ref="L56:M56"/>
    <mergeCell ref="L57:M57"/>
    <mergeCell ref="L54:M54"/>
    <mergeCell ref="C17:D17"/>
    <mergeCell ref="C19:D19"/>
    <mergeCell ref="E17:G17"/>
    <mergeCell ref="C54:D54"/>
    <mergeCell ref="B3:N3"/>
    <mergeCell ref="N22:N23"/>
    <mergeCell ref="F22:I22"/>
    <mergeCell ref="B22:E22"/>
    <mergeCell ref="E19:G19"/>
    <mergeCell ref="E12:G15"/>
    <mergeCell ref="L22:M22"/>
    <mergeCell ref="C6:D6"/>
    <mergeCell ref="C7:D7"/>
    <mergeCell ref="C8:D8"/>
    <mergeCell ref="C9:D9"/>
  </mergeCells>
  <conditionalFormatting sqref="C19:D19">
    <cfRule type="expression" dxfId="4" priority="7">
      <formula>$B$19="Not applicable for 8.3B"</formula>
    </cfRule>
  </conditionalFormatting>
  <conditionalFormatting sqref="L24:L53">
    <cfRule type="expression" dxfId="3" priority="5">
      <formula>$Q24=1</formula>
    </cfRule>
  </conditionalFormatting>
  <conditionalFormatting sqref="M24:M53">
    <cfRule type="expression" dxfId="2" priority="4">
      <formula>$L24="Yes"</formula>
    </cfRule>
  </conditionalFormatting>
  <dataValidations count="4">
    <dataValidation type="list" allowBlank="1" showInputMessage="1" showErrorMessage="1" sqref="L24:L53">
      <formula1>yes</formula1>
    </dataValidation>
    <dataValidation type="list" allowBlank="1" showInputMessage="1" showErrorMessage="1" sqref="C17:D17">
      <formula1>method</formula1>
    </dataValidation>
    <dataValidation type="list" allowBlank="1" showInputMessage="1" showErrorMessage="1" sqref="C19:D19">
      <formula1>measure</formula1>
    </dataValidation>
    <dataValidation type="decimal" operator="greaterThanOrEqual" allowBlank="1" showInputMessage="1" showErrorMessage="1" error="Please enter a valid space size" sqref="E24:E53">
      <formula1>0</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AB5CE641-2240-4625-87DB-7D1180C0BCFC}">
            <xm:f>OR($C$17="",$C$17=Definitions!$A$1)</xm:f>
            <x14:dxf>
              <fill>
                <patternFill>
                  <bgColor theme="0" tint="-0.24994659260841701"/>
                </patternFill>
              </fill>
            </x14:dxf>
          </x14:cfRule>
          <xm:sqref>J24:J53</xm:sqref>
        </x14:conditionalFormatting>
        <x14:conditionalFormatting xmlns:xm="http://schemas.microsoft.com/office/excel/2006/main">
          <x14:cfRule type="expression" priority="1" id="{EB6C11BF-E816-42D9-84D3-D166A40771FB}">
            <xm:f>AND($C$19=Definitions!$A$8,$C$17=Definitions!$A$1)</xm:f>
            <x14:dxf>
              <fill>
                <patternFill>
                  <bgColor theme="0" tint="-0.24994659260841701"/>
                </patternFill>
              </fill>
            </x14:dxf>
          </x14:cfRule>
          <xm:sqref>B34:I53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selection activeCell="C3" sqref="C3"/>
    </sheetView>
  </sheetViews>
  <sheetFormatPr defaultRowHeight="12.75" x14ac:dyDescent="0.2"/>
  <cols>
    <col min="1" max="1" width="39.25" style="3" bestFit="1" customWidth="1"/>
    <col min="2" max="2" width="89.125" style="3" bestFit="1" customWidth="1"/>
    <col min="3" max="16384" width="9" style="3"/>
  </cols>
  <sheetData>
    <row r="1" spans="1:3" x14ac:dyDescent="0.2">
      <c r="A1" s="3" t="s">
        <v>40</v>
      </c>
      <c r="B1" s="3" t="s">
        <v>96</v>
      </c>
      <c r="C1" s="3">
        <v>800</v>
      </c>
    </row>
    <row r="2" spans="1:3" x14ac:dyDescent="0.2">
      <c r="A2" s="3" t="s">
        <v>41</v>
      </c>
      <c r="B2" s="3" t="s">
        <v>97</v>
      </c>
      <c r="C2" s="3" t="s">
        <v>116</v>
      </c>
    </row>
    <row r="4" spans="1:3" x14ac:dyDescent="0.2">
      <c r="A4" s="3" t="s">
        <v>4</v>
      </c>
    </row>
    <row r="5" spans="1:3" x14ac:dyDescent="0.2">
      <c r="A5" s="3" t="s">
        <v>7</v>
      </c>
    </row>
    <row r="7" spans="1:3" x14ac:dyDescent="0.2">
      <c r="A7" s="3" t="s">
        <v>44</v>
      </c>
    </row>
    <row r="8" spans="1:3" x14ac:dyDescent="0.2">
      <c r="A8" s="3" t="s">
        <v>52</v>
      </c>
    </row>
    <row r="10" spans="1:3" x14ac:dyDescent="0.2">
      <c r="A10" s="3" t="s">
        <v>50</v>
      </c>
    </row>
    <row r="11" spans="1:3" x14ac:dyDescent="0.2">
      <c r="A11" s="3" t="s">
        <v>100</v>
      </c>
    </row>
    <row r="13" spans="1:3" x14ac:dyDescent="0.2">
      <c r="A13" s="74"/>
    </row>
    <row r="14" spans="1:3" ht="14.25" x14ac:dyDescent="0.2">
      <c r="A14" s="73" t="s">
        <v>71</v>
      </c>
    </row>
    <row r="15" spans="1:3" ht="14.25" x14ac:dyDescent="0.2">
      <c r="A15" s="73" t="s">
        <v>68</v>
      </c>
    </row>
    <row r="16" spans="1:3" ht="14.25" x14ac:dyDescent="0.2">
      <c r="A16" s="73" t="s">
        <v>75</v>
      </c>
    </row>
    <row r="17" spans="1:1" ht="14.25" x14ac:dyDescent="0.2">
      <c r="A17" s="73" t="s">
        <v>77</v>
      </c>
    </row>
    <row r="18" spans="1:1" ht="14.25" x14ac:dyDescent="0.2">
      <c r="A18" s="73" t="s">
        <v>72</v>
      </c>
    </row>
    <row r="19" spans="1:1" ht="14.25" x14ac:dyDescent="0.2">
      <c r="A19" s="73" t="s">
        <v>55</v>
      </c>
    </row>
    <row r="20" spans="1:1" ht="14.25" x14ac:dyDescent="0.2">
      <c r="A20" s="73" t="s">
        <v>58</v>
      </c>
    </row>
    <row r="21" spans="1:1" ht="14.25" x14ac:dyDescent="0.2">
      <c r="A21" s="73" t="s">
        <v>69</v>
      </c>
    </row>
    <row r="22" spans="1:1" ht="14.25" x14ac:dyDescent="0.2">
      <c r="A22" s="73" t="s">
        <v>61</v>
      </c>
    </row>
    <row r="23" spans="1:1" ht="14.25" x14ac:dyDescent="0.2">
      <c r="A23" s="73" t="s">
        <v>79</v>
      </c>
    </row>
    <row r="24" spans="1:1" ht="14.25" x14ac:dyDescent="0.2">
      <c r="A24" s="73" t="s">
        <v>74</v>
      </c>
    </row>
    <row r="25" spans="1:1" ht="14.25" x14ac:dyDescent="0.2">
      <c r="A25" s="73" t="s">
        <v>80</v>
      </c>
    </row>
    <row r="26" spans="1:1" ht="14.25" x14ac:dyDescent="0.2">
      <c r="A26" s="73" t="s">
        <v>81</v>
      </c>
    </row>
    <row r="27" spans="1:1" ht="14.25" x14ac:dyDescent="0.2">
      <c r="A27" s="73" t="s">
        <v>67</v>
      </c>
    </row>
    <row r="28" spans="1:1" ht="14.25" x14ac:dyDescent="0.2">
      <c r="A28" s="73" t="s">
        <v>82</v>
      </c>
    </row>
    <row r="29" spans="1:1" ht="14.25" x14ac:dyDescent="0.2">
      <c r="A29" s="73" t="s">
        <v>64</v>
      </c>
    </row>
    <row r="30" spans="1:1" ht="14.25" x14ac:dyDescent="0.2">
      <c r="A30" s="73" t="s">
        <v>64</v>
      </c>
    </row>
    <row r="31" spans="1:1" ht="14.25" x14ac:dyDescent="0.2">
      <c r="A31" s="73" t="s">
        <v>53</v>
      </c>
    </row>
    <row r="32" spans="1:1" ht="14.25" x14ac:dyDescent="0.2">
      <c r="A32" s="73" t="s">
        <v>70</v>
      </c>
    </row>
    <row r="33" spans="1:1" ht="14.25" x14ac:dyDescent="0.2">
      <c r="A33" s="73" t="s">
        <v>56</v>
      </c>
    </row>
    <row r="34" spans="1:1" ht="14.25" x14ac:dyDescent="0.2">
      <c r="A34" s="73" t="s">
        <v>59</v>
      </c>
    </row>
    <row r="35" spans="1:1" ht="14.25" x14ac:dyDescent="0.2">
      <c r="A35" s="73" t="s">
        <v>83</v>
      </c>
    </row>
    <row r="36" spans="1:1" ht="14.25" x14ac:dyDescent="0.2">
      <c r="A36" s="73" t="s">
        <v>62</v>
      </c>
    </row>
    <row r="37" spans="1:1" ht="14.25" x14ac:dyDescent="0.2">
      <c r="A37" s="73" t="s">
        <v>84</v>
      </c>
    </row>
    <row r="38" spans="1:1" ht="14.25" x14ac:dyDescent="0.2">
      <c r="A38" s="73" t="s">
        <v>85</v>
      </c>
    </row>
    <row r="39" spans="1:1" ht="14.25" x14ac:dyDescent="0.2">
      <c r="A39" s="73" t="s">
        <v>65</v>
      </c>
    </row>
    <row r="40" spans="1:1" ht="14.25" x14ac:dyDescent="0.2">
      <c r="A40" s="73" t="s">
        <v>92</v>
      </c>
    </row>
    <row r="41" spans="1:1" ht="14.25" x14ac:dyDescent="0.2">
      <c r="A41" s="73" t="s">
        <v>89</v>
      </c>
    </row>
    <row r="42" spans="1:1" ht="14.25" x14ac:dyDescent="0.2">
      <c r="A42" s="73" t="s">
        <v>91</v>
      </c>
    </row>
    <row r="43" spans="1:1" ht="14.25" x14ac:dyDescent="0.2">
      <c r="A43" s="73" t="s">
        <v>86</v>
      </c>
    </row>
    <row r="44" spans="1:1" ht="14.25" x14ac:dyDescent="0.2">
      <c r="A44" s="73" t="s">
        <v>87</v>
      </c>
    </row>
    <row r="45" spans="1:1" ht="14.25" x14ac:dyDescent="0.2">
      <c r="A45" s="73" t="s">
        <v>78</v>
      </c>
    </row>
    <row r="46" spans="1:1" ht="14.25" x14ac:dyDescent="0.2">
      <c r="A46" s="73" t="s">
        <v>88</v>
      </c>
    </row>
    <row r="47" spans="1:1" ht="14.25" x14ac:dyDescent="0.2">
      <c r="A47" s="73" t="s">
        <v>76</v>
      </c>
    </row>
    <row r="48" spans="1:1" ht="14.25" x14ac:dyDescent="0.2">
      <c r="A48" s="73" t="s">
        <v>54</v>
      </c>
    </row>
    <row r="49" spans="1:1" ht="14.25" x14ac:dyDescent="0.2">
      <c r="A49" s="73" t="s">
        <v>73</v>
      </c>
    </row>
    <row r="50" spans="1:1" ht="14.25" x14ac:dyDescent="0.2">
      <c r="A50" s="73" t="s">
        <v>57</v>
      </c>
    </row>
    <row r="51" spans="1:1" ht="14.25" x14ac:dyDescent="0.2">
      <c r="A51" s="73" t="s">
        <v>60</v>
      </c>
    </row>
    <row r="52" spans="1:1" ht="14.25" x14ac:dyDescent="0.2">
      <c r="A52" s="73" t="s">
        <v>93</v>
      </c>
    </row>
    <row r="53" spans="1:1" ht="14.25" x14ac:dyDescent="0.2">
      <c r="A53" s="73" t="s">
        <v>90</v>
      </c>
    </row>
    <row r="54" spans="1:1" ht="14.25" x14ac:dyDescent="0.2">
      <c r="A54" s="73" t="s">
        <v>63</v>
      </c>
    </row>
    <row r="55" spans="1:1" ht="14.25" x14ac:dyDescent="0.2">
      <c r="A55" s="73" t="s">
        <v>66</v>
      </c>
    </row>
    <row r="57" spans="1:1" ht="14.25" x14ac:dyDescent="0.2">
      <c r="A57" s="73"/>
    </row>
    <row r="58" spans="1:1" ht="14.25" x14ac:dyDescent="0.2">
      <c r="A58" s="73" t="s">
        <v>50</v>
      </c>
    </row>
    <row r="59" spans="1:1" ht="14.25" x14ac:dyDescent="0.2">
      <c r="A59" s="73" t="s">
        <v>51</v>
      </c>
    </row>
    <row r="60" spans="1:1" ht="14.25" x14ac:dyDescent="0.2">
      <c r="A60" s="73"/>
    </row>
    <row r="61" spans="1:1" x14ac:dyDescent="0.2">
      <c r="A61" s="112" t="s">
        <v>105</v>
      </c>
    </row>
    <row r="62" spans="1:1" x14ac:dyDescent="0.2">
      <c r="A62" s="113" t="s">
        <v>106</v>
      </c>
    </row>
    <row r="63" spans="1:1" x14ac:dyDescent="0.2">
      <c r="A63" s="113" t="s">
        <v>8</v>
      </c>
    </row>
    <row r="64" spans="1:1" x14ac:dyDescent="0.2">
      <c r="A64" s="113" t="s">
        <v>107</v>
      </c>
    </row>
    <row r="65" spans="1:1" x14ac:dyDescent="0.2">
      <c r="A65" s="113" t="s">
        <v>108</v>
      </c>
    </row>
    <row r="66" spans="1:1" x14ac:dyDescent="0.2">
      <c r="A66" s="113" t="s">
        <v>92</v>
      </c>
    </row>
  </sheetData>
  <sheetProtection selectLockedCells="1"/>
  <sortState ref="A14:A57">
    <sortCondition ref="A14:A5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Disclaimer</vt:lpstr>
      <vt:lpstr>Change Log</vt:lpstr>
      <vt:lpstr>Example</vt:lpstr>
      <vt:lpstr>Instructions</vt:lpstr>
      <vt:lpstr>8.3 Indoor Pollutant Control</vt:lpstr>
      <vt:lpstr>Definitions</vt:lpstr>
      <vt:lpstr>benchmark</vt:lpstr>
      <vt:lpstr>BldUse</vt:lpstr>
      <vt:lpstr>CertType</vt:lpstr>
      <vt:lpstr>measure</vt:lpstr>
      <vt:lpstr>method</vt:lpstr>
      <vt:lpstr>yes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rmilagre</dc:creator>
  <cp:lastModifiedBy>Ulises Demeneghi Cervantes</cp:lastModifiedBy>
  <dcterms:created xsi:type="dcterms:W3CDTF">2013-06-25T01:42:25Z</dcterms:created>
  <dcterms:modified xsi:type="dcterms:W3CDTF">2016-04-08T06:43:19Z</dcterms:modified>
</cp:coreProperties>
</file>