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workbookProtection workbookPassword="E6B1" lockStructure="1"/>
  <bookViews>
    <workbookView xWindow="120" yWindow="105" windowWidth="19020" windowHeight="11760" tabRatio="773" activeTab="5"/>
  </bookViews>
  <sheets>
    <sheet name="Disclaimer" sheetId="8" r:id="rId1"/>
    <sheet name="Change Log" sheetId="17" r:id="rId2"/>
    <sheet name="Instructions" sheetId="16" r:id="rId3"/>
    <sheet name="22.2B Building Details" sheetId="9" r:id="rId4"/>
    <sheet name="22.2B Peer 1" sheetId="12" r:id="rId5"/>
    <sheet name="22.2B Peer 2" sheetId="13" r:id="rId6"/>
    <sheet name="22.2B Peer 3" sheetId="14" r:id="rId7"/>
    <sheet name="22.2B Calculation" sheetId="15" r:id="rId8"/>
    <sheet name="Definitions" sheetId="5" state="hidden" r:id="rId9"/>
  </sheets>
  <externalReferences>
    <externalReference r:id="rId10"/>
    <externalReference r:id="rId11"/>
    <externalReference r:id="rId12"/>
  </externalReferences>
  <definedNames>
    <definedName name="ANZSIC" localSheetId="7">'[1]Reference Tables'!$B$74:$B$93</definedName>
    <definedName name="ANZSIC" localSheetId="1">'[2]AGO Emission Factors'!$A$152:$A$170</definedName>
    <definedName name="ANZSIC" localSheetId="2">'[2]AGO Emission Factors'!$A$152:$A$170</definedName>
    <definedName name="ANZSIC">'[3]AGO Emission Factors'!$A$152:$A$170</definedName>
    <definedName name="AWT">Definitions!$E$6:$E$7</definedName>
    <definedName name="BldUse" localSheetId="7">'[1]Reference Tables'!$B$23:$B$71</definedName>
    <definedName name="BldUse" localSheetId="1">'[2]AGO Emission Factors'!$A$106:$A$149</definedName>
    <definedName name="BldUse" localSheetId="2">'[2]AGO Emission Factors'!$A$106:$A$149</definedName>
    <definedName name="BldUse">'[3]AGO Emission Factors'!$A$106:$A$149</definedName>
    <definedName name="Method">Definitions!$A$6:$A$8</definedName>
    <definedName name="Metro" localSheetId="7">'[1]Reference Tables'!$B$19:$B$20</definedName>
    <definedName name="Metro" localSheetId="1">'[2]AGO Emission Factors'!$C$7:$C$8</definedName>
    <definedName name="Metro" localSheetId="2">'[2]AGO Emission Factors'!$C$7:$C$8</definedName>
    <definedName name="Metro">'[3]AGO Emission Factors'!$C$7:$C$8</definedName>
    <definedName name="MRF">Definitions!$C$6:$C$7</definedName>
    <definedName name="Peak_Units">'[1]Reference Tables'!$B$3:$B$5</definedName>
    <definedName name="States" localSheetId="7">'[1]Reference Tables'!$B$8:$B$16</definedName>
    <definedName name="STATES" localSheetId="1">'[2]AGO Emission Factors'!$A$34:$A$41</definedName>
    <definedName name="STATES" localSheetId="2">'[2]AGO Emission Factors'!$A$34:$A$41</definedName>
    <definedName name="STATES">'[3]AGO Emission Factors'!$A$34:$A$41</definedName>
    <definedName name="wastetype" localSheetId="3">'22.2B Building Details'!$C$13:$C$19</definedName>
    <definedName name="wastetype" localSheetId="4">'22.2B Peer 1'!$C$13:$C$19</definedName>
    <definedName name="wastetype" localSheetId="5">'22.2B Peer 2'!$C$13:$C$19</definedName>
    <definedName name="wastetype" localSheetId="6">'22.2B Peer 3'!$C$13:$C$19</definedName>
    <definedName name="wastetype">#REF!</definedName>
  </definedNames>
  <calcPr calcId="145621" concurrentCalc="0"/>
</workbook>
</file>

<file path=xl/calcChain.xml><?xml version="1.0" encoding="utf-8"?>
<calcChain xmlns="http://schemas.openxmlformats.org/spreadsheetml/2006/main">
  <c r="F20" i="15" l="1"/>
  <c r="E20" i="15"/>
  <c r="D20" i="15"/>
  <c r="C20" i="15"/>
  <c r="C25" i="15"/>
  <c r="B25" i="15"/>
  <c r="P58" i="14"/>
  <c r="O58" i="14"/>
  <c r="P57" i="14"/>
  <c r="O57" i="14"/>
  <c r="P56" i="14"/>
  <c r="O56" i="14"/>
  <c r="O55" i="14"/>
  <c r="P54" i="14"/>
  <c r="O54" i="14"/>
  <c r="O53" i="14"/>
  <c r="O52" i="14"/>
  <c r="O40" i="14"/>
  <c r="E58" i="14"/>
  <c r="M40" i="14"/>
  <c r="E57" i="14"/>
  <c r="K40" i="14"/>
  <c r="E56" i="14"/>
  <c r="I40" i="14"/>
  <c r="E55" i="14"/>
  <c r="G40" i="14"/>
  <c r="E54" i="14"/>
  <c r="E40" i="14"/>
  <c r="E53" i="14"/>
  <c r="C40" i="14"/>
  <c r="E52" i="14"/>
  <c r="Q39" i="14"/>
  <c r="Q38" i="14"/>
  <c r="Q37" i="14"/>
  <c r="Q36" i="14"/>
  <c r="Q35" i="14"/>
  <c r="Q34" i="14"/>
  <c r="Q33" i="14"/>
  <c r="Q32" i="14"/>
  <c r="Q31" i="14"/>
  <c r="Q30" i="14"/>
  <c r="Q29" i="14"/>
  <c r="Q28" i="14"/>
  <c r="P27" i="14"/>
  <c r="O27" i="14"/>
  <c r="N27" i="14"/>
  <c r="M27" i="14"/>
  <c r="L27" i="14"/>
  <c r="K27" i="14"/>
  <c r="J27" i="14"/>
  <c r="I27" i="14"/>
  <c r="H27" i="14"/>
  <c r="G27" i="14"/>
  <c r="F27" i="14"/>
  <c r="E27" i="14"/>
  <c r="D27" i="14"/>
  <c r="C27" i="14"/>
  <c r="O26" i="14"/>
  <c r="B58" i="14"/>
  <c r="M26" i="14"/>
  <c r="B57" i="14"/>
  <c r="K26" i="14"/>
  <c r="B56" i="14"/>
  <c r="I26" i="14"/>
  <c r="B55" i="14"/>
  <c r="G26" i="14"/>
  <c r="B54" i="14"/>
  <c r="E26" i="14"/>
  <c r="B53" i="14"/>
  <c r="C26" i="14"/>
  <c r="B52" i="14"/>
  <c r="D23" i="14"/>
  <c r="C10" i="14"/>
  <c r="O58" i="13"/>
  <c r="E58" i="13"/>
  <c r="O57" i="13"/>
  <c r="O56" i="13"/>
  <c r="E56" i="13"/>
  <c r="O55" i="13"/>
  <c r="E55" i="13"/>
  <c r="O54" i="13"/>
  <c r="E54" i="13"/>
  <c r="O53" i="13"/>
  <c r="O52" i="13"/>
  <c r="O40" i="13"/>
  <c r="P58" i="13"/>
  <c r="M40" i="13"/>
  <c r="E57" i="13"/>
  <c r="K40" i="13"/>
  <c r="P56" i="13"/>
  <c r="I40" i="13"/>
  <c r="P55" i="13"/>
  <c r="G40" i="13"/>
  <c r="P54" i="13"/>
  <c r="E40" i="13"/>
  <c r="E53" i="13"/>
  <c r="C40" i="13"/>
  <c r="P52" i="13"/>
  <c r="Q39" i="13"/>
  <c r="Q38" i="13"/>
  <c r="Q37" i="13"/>
  <c r="Q36" i="13"/>
  <c r="Q35" i="13"/>
  <c r="Q34" i="13"/>
  <c r="Q33" i="13"/>
  <c r="Q32" i="13"/>
  <c r="Q31" i="13"/>
  <c r="Q30" i="13"/>
  <c r="Q29" i="13"/>
  <c r="Q28" i="13"/>
  <c r="P27" i="13"/>
  <c r="O27" i="13"/>
  <c r="N27" i="13"/>
  <c r="M27" i="13"/>
  <c r="L27" i="13"/>
  <c r="K27" i="13"/>
  <c r="J27" i="13"/>
  <c r="I27" i="13"/>
  <c r="H27" i="13"/>
  <c r="G27" i="13"/>
  <c r="F27" i="13"/>
  <c r="E27" i="13"/>
  <c r="D27" i="13"/>
  <c r="C27" i="13"/>
  <c r="O26" i="13"/>
  <c r="B58" i="13"/>
  <c r="M26" i="13"/>
  <c r="B57" i="13"/>
  <c r="K26" i="13"/>
  <c r="B56" i="13"/>
  <c r="I26" i="13"/>
  <c r="B55" i="13"/>
  <c r="G26" i="13"/>
  <c r="B54" i="13"/>
  <c r="E26" i="13"/>
  <c r="B53" i="13"/>
  <c r="C26" i="13"/>
  <c r="B52" i="13"/>
  <c r="D23" i="13"/>
  <c r="C10" i="13"/>
  <c r="O58" i="12"/>
  <c r="B58" i="12"/>
  <c r="O57" i="12"/>
  <c r="O56" i="12"/>
  <c r="B56" i="12"/>
  <c r="O55" i="12"/>
  <c r="O54" i="12"/>
  <c r="O53" i="12"/>
  <c r="O52" i="12"/>
  <c r="B52" i="12"/>
  <c r="O40" i="12"/>
  <c r="E58" i="12"/>
  <c r="M40" i="12"/>
  <c r="E57" i="12"/>
  <c r="K40" i="12"/>
  <c r="E56" i="12"/>
  <c r="I40" i="12"/>
  <c r="E55" i="12"/>
  <c r="G40" i="12"/>
  <c r="E54" i="12"/>
  <c r="E40" i="12"/>
  <c r="E53" i="12"/>
  <c r="C40" i="12"/>
  <c r="E52" i="12"/>
  <c r="Q39" i="12"/>
  <c r="Q38" i="12"/>
  <c r="Q37" i="12"/>
  <c r="Q36" i="12"/>
  <c r="Q35" i="12"/>
  <c r="Q34" i="12"/>
  <c r="Q33" i="12"/>
  <c r="Q32" i="12"/>
  <c r="Q31" i="12"/>
  <c r="Q30" i="12"/>
  <c r="Q29" i="12"/>
  <c r="Q28" i="12"/>
  <c r="P27" i="12"/>
  <c r="O27" i="12"/>
  <c r="N27" i="12"/>
  <c r="M27" i="12"/>
  <c r="L27" i="12"/>
  <c r="K27" i="12"/>
  <c r="J27" i="12"/>
  <c r="I27" i="12"/>
  <c r="H27" i="12"/>
  <c r="G27" i="12"/>
  <c r="F27" i="12"/>
  <c r="E27" i="12"/>
  <c r="D27" i="12"/>
  <c r="C27" i="12"/>
  <c r="O26" i="12"/>
  <c r="M26" i="12"/>
  <c r="B57" i="12"/>
  <c r="K26" i="12"/>
  <c r="I26" i="12"/>
  <c r="B55" i="12"/>
  <c r="G26" i="12"/>
  <c r="B54" i="12"/>
  <c r="E26" i="12"/>
  <c r="B53" i="12"/>
  <c r="C26" i="12"/>
  <c r="D23" i="12"/>
  <c r="C10" i="12"/>
  <c r="F25" i="15"/>
  <c r="D25" i="15"/>
  <c r="E25" i="15"/>
  <c r="P53" i="14"/>
  <c r="P52" i="14"/>
  <c r="P59" i="14"/>
  <c r="E65" i="14"/>
  <c r="E52" i="13"/>
  <c r="Q40" i="14"/>
  <c r="E64" i="14"/>
  <c r="P55" i="14"/>
  <c r="Q40" i="13"/>
  <c r="E64" i="13"/>
  <c r="P53" i="13"/>
  <c r="P59" i="13"/>
  <c r="E65" i="13"/>
  <c r="P57" i="13"/>
  <c r="Q40" i="12"/>
  <c r="E64" i="12"/>
  <c r="P52" i="12"/>
  <c r="P53" i="12"/>
  <c r="P54" i="12"/>
  <c r="P55" i="12"/>
  <c r="P56" i="12"/>
  <c r="P57" i="12"/>
  <c r="P58" i="12"/>
  <c r="G64" i="14"/>
  <c r="F10" i="15"/>
  <c r="F34" i="15"/>
  <c r="I64" i="14"/>
  <c r="E66" i="14"/>
  <c r="E67" i="14"/>
  <c r="I65" i="14"/>
  <c r="G65" i="14"/>
  <c r="F11" i="15"/>
  <c r="F35" i="15"/>
  <c r="E67" i="13"/>
  <c r="I65" i="13"/>
  <c r="G65" i="13"/>
  <c r="E11" i="15"/>
  <c r="E35" i="15"/>
  <c r="G64" i="13"/>
  <c r="E10" i="15"/>
  <c r="E34" i="15"/>
  <c r="E66" i="13"/>
  <c r="I64" i="13"/>
  <c r="P59" i="12"/>
  <c r="E65" i="12"/>
  <c r="E66" i="12"/>
  <c r="G64" i="12"/>
  <c r="D10" i="15"/>
  <c r="D34" i="15"/>
  <c r="I64" i="12"/>
  <c r="I66" i="14"/>
  <c r="G66" i="14"/>
  <c r="F12" i="15"/>
  <c r="F36" i="15"/>
  <c r="G66" i="13"/>
  <c r="E12" i="15"/>
  <c r="E36" i="15"/>
  <c r="I66" i="13"/>
  <c r="I66" i="12"/>
  <c r="G66" i="12"/>
  <c r="D12" i="15"/>
  <c r="E67" i="12"/>
  <c r="I65" i="12"/>
  <c r="G65" i="12"/>
  <c r="D11" i="15"/>
  <c r="D35" i="15"/>
  <c r="D13" i="15"/>
  <c r="D36" i="15"/>
  <c r="D37" i="15"/>
  <c r="C47" i="15"/>
  <c r="O58" i="9"/>
  <c r="O57" i="9"/>
  <c r="O56" i="9"/>
  <c r="O55" i="9"/>
  <c r="O54" i="9"/>
  <c r="O53" i="9"/>
  <c r="O52" i="9"/>
  <c r="Q28" i="9"/>
  <c r="O40" i="9"/>
  <c r="P58" i="9"/>
  <c r="M40" i="9"/>
  <c r="P57" i="9"/>
  <c r="K40" i="9"/>
  <c r="P56" i="9"/>
  <c r="I40" i="9"/>
  <c r="P55" i="9"/>
  <c r="G40" i="9"/>
  <c r="P54" i="9"/>
  <c r="E40" i="9"/>
  <c r="C40" i="9"/>
  <c r="E53" i="9"/>
  <c r="P53" i="9"/>
  <c r="E52" i="9"/>
  <c r="P52" i="9"/>
  <c r="Q40" i="9"/>
  <c r="E64" i="9"/>
  <c r="I64" i="9"/>
  <c r="G64" i="9"/>
  <c r="C10" i="15"/>
  <c r="C34" i="15"/>
  <c r="P59" i="9"/>
  <c r="E65" i="9"/>
  <c r="Q39" i="9"/>
  <c r="Q38" i="9"/>
  <c r="Q37" i="9"/>
  <c r="Q36" i="9"/>
  <c r="Q35" i="9"/>
  <c r="Q34" i="9"/>
  <c r="Q33" i="9"/>
  <c r="Q32" i="9"/>
  <c r="Q31" i="9"/>
  <c r="Q30" i="9"/>
  <c r="Q29" i="9"/>
  <c r="P27" i="9"/>
  <c r="O27" i="9"/>
  <c r="N27" i="9"/>
  <c r="M27" i="9"/>
  <c r="L27" i="9"/>
  <c r="K27" i="9"/>
  <c r="J27" i="9"/>
  <c r="I27" i="9"/>
  <c r="H27" i="9"/>
  <c r="G27" i="9"/>
  <c r="F27" i="9"/>
  <c r="E27" i="9"/>
  <c r="D27" i="9"/>
  <c r="C27" i="9"/>
  <c r="O26" i="9"/>
  <c r="B58" i="9"/>
  <c r="M26" i="9"/>
  <c r="K26" i="9"/>
  <c r="B56" i="9"/>
  <c r="I26" i="9"/>
  <c r="B55" i="9"/>
  <c r="G26" i="9"/>
  <c r="B54" i="9"/>
  <c r="E26" i="9"/>
  <c r="B53" i="9"/>
  <c r="C26" i="9"/>
  <c r="B52" i="9"/>
  <c r="C10" i="9"/>
  <c r="D23" i="9"/>
  <c r="B57" i="9"/>
  <c r="E58" i="9"/>
  <c r="E57" i="9"/>
  <c r="E56" i="9"/>
  <c r="E55" i="9"/>
  <c r="E54" i="9"/>
  <c r="E67" i="9"/>
  <c r="G65" i="9"/>
  <c r="C11" i="15"/>
  <c r="C35" i="15"/>
  <c r="I65" i="9"/>
  <c r="E66" i="9"/>
  <c r="G66" i="9"/>
  <c r="C12" i="15"/>
  <c r="I66" i="9"/>
  <c r="C13" i="15"/>
  <c r="C36" i="15"/>
  <c r="C37" i="15"/>
  <c r="C49" i="15"/>
  <c r="C51" i="15"/>
  <c r="C48" i="15"/>
</calcChain>
</file>

<file path=xl/sharedStrings.xml><?xml version="1.0" encoding="utf-8"?>
<sst xmlns="http://schemas.openxmlformats.org/spreadsheetml/2006/main" count="272" uniqueCount="108">
  <si>
    <t>Total</t>
  </si>
  <si>
    <t>Typical Materials Recovery Facility</t>
  </si>
  <si>
    <t>Non-typical Materials Recovery Facility</t>
  </si>
  <si>
    <t>Yes</t>
  </si>
  <si>
    <t>No</t>
  </si>
  <si>
    <t>Measurement by Weight</t>
  </si>
  <si>
    <t>Measurement by Volume</t>
  </si>
  <si>
    <t>Waste Stream</t>
  </si>
  <si>
    <t>Volume (L)</t>
  </si>
  <si>
    <t>Combination of Measurement by Weight and Volume</t>
  </si>
  <si>
    <t>DISCLAIMER, AUTHORISATION AND ACKNOWLEDGEMENT</t>
  </si>
  <si>
    <t>Waste measurement</t>
  </si>
  <si>
    <t>Materials Recovery Facility type</t>
  </si>
  <si>
    <t>DEFINITIONS</t>
  </si>
  <si>
    <t>Office</t>
  </si>
  <si>
    <t>Non-office</t>
  </si>
  <si>
    <t>What percentage of the usable floor area of the building makes up this main type?</t>
  </si>
  <si>
    <t>Percentage of the usable floor area of the building which is not the main type.</t>
  </si>
  <si>
    <t>Please enter the waste streams being collected by the building. These waste streams must be collected and measured throughout the performance period.</t>
  </si>
  <si>
    <t>Waste Type</t>
  </si>
  <si>
    <t>Weight</t>
  </si>
  <si>
    <t>Volume</t>
  </si>
  <si>
    <t xml:space="preserve">Which method is used to measure operational waste? </t>
  </si>
  <si>
    <t>Please enter the weight measurments ONLY for each of the waste streams in the table below.</t>
  </si>
  <si>
    <t>Please enter the volume measurements and conversion factor used for each of the waste streams in the table below. Where some waste streams might be measued in weight, please use a conversion factor of 1.</t>
  </si>
  <si>
    <t>Total Waste Generated During Performance Period</t>
  </si>
  <si>
    <t>Please enter the percentage treatment given to each waste stream. The treatment for each waste stream must add up to 100%.</t>
  </si>
  <si>
    <t>Reused</t>
  </si>
  <si>
    <t>Recycled</t>
  </si>
  <si>
    <t>Waste Sent to Landfill</t>
  </si>
  <si>
    <t>Total Waste Generated</t>
  </si>
  <si>
    <t>Total Waste Diverted from Landfill</t>
  </si>
  <si>
    <t>Weight (kg)</t>
  </si>
  <si>
    <t>Amount of Waste Generated (kg)</t>
  </si>
  <si>
    <t>Results</t>
  </si>
  <si>
    <t xml:space="preserve">Total Waste Diverted from Landfill </t>
  </si>
  <si>
    <t>Total Waste Diverted from Landfill During Performance Period</t>
  </si>
  <si>
    <t>Results cell.</t>
  </si>
  <si>
    <t>Calculation cell.</t>
  </si>
  <si>
    <t>User input cell.</t>
  </si>
  <si>
    <t xml:space="preserve">Please fill in these cells only (white background). </t>
  </si>
  <si>
    <t>These cells are used for calculating user input values, please do not attempt to modify these cells (light blue background).</t>
  </si>
  <si>
    <t>These cells are used to display the results from all calculations (blue background).</t>
  </si>
  <si>
    <t>Reference cell.</t>
  </si>
  <si>
    <t>Cell Types</t>
  </si>
  <si>
    <t>Portfolio Submissions</t>
  </si>
  <si>
    <r>
      <t xml:space="preserve">Time Period within Performance Period 
</t>
    </r>
    <r>
      <rPr>
        <sz val="10"/>
        <color theme="1"/>
        <rFont val="Arial"/>
        <family val="2"/>
        <scheme val="minor"/>
      </rPr>
      <t>e.g. Month / Quarter</t>
    </r>
  </si>
  <si>
    <t>Recycling efficiency due to contamination</t>
  </si>
  <si>
    <t>% materials recycled at waste recover facility</t>
  </si>
  <si>
    <t>Materials Recovery Facility 
(General Waste only)</t>
  </si>
  <si>
    <t>General Waste</t>
  </si>
  <si>
    <t>Waste to Landfill</t>
  </si>
  <si>
    <t>Diversion rate</t>
  </si>
  <si>
    <t>Default values</t>
  </si>
  <si>
    <t>22.2B PEER GROUP COMPARISON - BUILDING DETAILS</t>
  </si>
  <si>
    <t>What is the building's main space use type?</t>
  </si>
  <si>
    <t>What is the floor area of the building</t>
  </si>
  <si>
    <t>Building name or Green Star Number</t>
  </si>
  <si>
    <t>Number of regular occupants</t>
  </si>
  <si>
    <t>Wast in kg</t>
  </si>
  <si>
    <t>Normalised Waste in kg/m2</t>
  </si>
  <si>
    <t>Normalised Waste in kg/regular occupant</t>
  </si>
  <si>
    <t>22.2B PEER GROUP COMPARISON - PEER 1</t>
  </si>
  <si>
    <t>22.2B PEER GROUP COMPARISON - PEER 2</t>
  </si>
  <si>
    <t>Source Item</t>
  </si>
  <si>
    <t>Performance Period</t>
  </si>
  <si>
    <t>Baseline</t>
  </si>
  <si>
    <t>Peer 1</t>
  </si>
  <si>
    <t>Peer 2</t>
  </si>
  <si>
    <t>Peer 3</t>
  </si>
  <si>
    <t>Annualised Data for Operating Variables</t>
  </si>
  <si>
    <t>Operating variable</t>
  </si>
  <si>
    <t>Normalised Energy consumption (GJ)</t>
  </si>
  <si>
    <t>Energy Source</t>
  </si>
  <si>
    <t>Year 1</t>
  </si>
  <si>
    <t>Year 2</t>
  </si>
  <si>
    <t>Year 3</t>
  </si>
  <si>
    <t>Improvement over average baseline</t>
  </si>
  <si>
    <t>Points Available</t>
  </si>
  <si>
    <t>Building to be rated</t>
  </si>
  <si>
    <t>Improvement over Average Performer</t>
  </si>
  <si>
    <t>Total Points Awarded</t>
  </si>
  <si>
    <t>22.2B Calculation</t>
  </si>
  <si>
    <t>Scaling Factors</t>
  </si>
  <si>
    <r>
      <t>Waste Normalised Against Area kg/m</t>
    </r>
    <r>
      <rPr>
        <b/>
        <vertAlign val="superscript"/>
        <sz val="10"/>
        <color theme="8"/>
        <rFont val="Arial"/>
        <family val="2"/>
        <scheme val="minor"/>
      </rPr>
      <t>2</t>
    </r>
  </si>
  <si>
    <t>Average</t>
  </si>
  <si>
    <t>Regular occupant density (m2/person)</t>
  </si>
  <si>
    <t>Average Baseline</t>
  </si>
  <si>
    <t>Step 1 - Collate data on building seeking certification and at least 3 peer buildings</t>
  </si>
  <si>
    <t>Step 2 - compare and normalise against relevant operational factors</t>
  </si>
  <si>
    <t>Step 3 - Normalised average baseline</t>
  </si>
  <si>
    <t>Step - Compare performance against average baseline and determine points</t>
  </si>
  <si>
    <t>These cells are used to display instructions in completing the user input cells and also provide references to the Submission Guidelines e.g. credit benchmarks (light grey background).</t>
  </si>
  <si>
    <t>When a single applicant wishes to rate more than one building the GBCA offers a Portfolio approach to certification. A portfolio approach will reduce time and duplication of effort involved in attaining a Green Star - Performance rating for a number of properties. Where relevant, some credits can be submitted in a portfolio submission for assessment across multiple buildings. The calculators submitted for these credits must be uniquely identified according to the building they are relevant to, by completing the building information details at the top of the calculator worksheet.  
If you are submitting a credit which has a calculator under a portfolio submission, please use the below guidance:
     1. Open the credit's calculator.
     2. Open the relevant calculator worksheet.
     3. At the bottom of the page, right-click on the worksheet tab and select 'Move or Copy'.
     4. Tick the 'Create a copy' check box and then click 'OK'. 
     The calculator worksheet will be copied within the file, enabling information to be submitted for multiple buildings.
     5. Repeat for as many buildings that are being included within the portfolio submission. 
     6. Ensure each worksheet uniquely identifies each building by completing the building information details. 
Your case manager will be able to assist with any questions you may have about this process.</t>
  </si>
  <si>
    <t>Support</t>
  </si>
  <si>
    <t xml:space="preserve">Please ensure to reference the Green Star - Performance v1 Submission Guidelines for guidance on how to complete the calculators. Submission Templates and Calculators jointly respond to credit requirements as outlined in the submission guidelines. The GBCA advises consulting and using each of these documents and any relevant supporting materials as needed to support an informed and consistent approach to your submission.
For any queries or additional information, please contact your project's GBCA Case Manager. </t>
  </si>
  <si>
    <t xml:space="preserve">Please ensure that you use the most up-to-date version of Green Star calculators They are routinely updated, and using the most current version will make filling in your calculator easier, clearer and more accurate.
This calculator provides an indication of the number of points available in the rating tool. It is not final, and it is only intended for feedback purposes. 
</t>
  </si>
  <si>
    <t>Change Log</t>
  </si>
  <si>
    <t>Green Star - Performance Submission Guidelines Version 1.0</t>
  </si>
  <si>
    <t>Calculator Release</t>
  </si>
  <si>
    <t>Summary of Changes</t>
  </si>
  <si>
    <t>Initial release.</t>
  </si>
  <si>
    <t>22.2B PEER GROUP COMPARISON - PEER 3</t>
  </si>
  <si>
    <t>Green Star - Performance Submission Guidelines Version 1.1</t>
  </si>
  <si>
    <t>Release 1 - 22/04/2015</t>
  </si>
  <si>
    <t>Released for Green Star - Performance v1.1, no changes.</t>
  </si>
  <si>
    <t>Waste to Landfill kg/m2</t>
  </si>
  <si>
    <t>Release 1 - 08/04/2016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</si>
</sst>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0.0000000000"/>
    <numFmt numFmtId="165" formatCode="[$-C09]dd\-mmmm\-yyyy;@"/>
    <numFmt numFmtId="166" formatCode="_(* #,##0.00_);_(* \(#,##0.00\);_(* &quot;-&quot;??_);_(@_)"/>
    <numFmt numFmtId="167" formatCode="_(&quot;$&quot;* #,##0.00_);_(&quot;$&quot;* \(#,##0.00\);_(&quot;$&quot;* &quot;-&quot;??_);_(@_)"/>
    <numFmt numFmtId="168" formatCode="0.00_)"/>
    <numFmt numFmtId="169" formatCode="[$-C09]dd\-mmm\-yy;@"/>
    <numFmt numFmtId="170" formatCode="#,##0.0"/>
  </numFmts>
  <fonts count="48">
    <font>
      <sz val="11"/>
      <color theme="1"/>
      <name val="Arial"/>
      <family val="2"/>
      <scheme val="minor"/>
    </font>
    <font>
      <b/>
      <sz val="12"/>
      <color theme="0"/>
      <name val="Arial"/>
      <family val="2"/>
      <scheme val="minor"/>
    </font>
    <font>
      <sz val="10"/>
      <color theme="1"/>
      <name val="Arial"/>
      <family val="2"/>
      <scheme val="minor"/>
    </font>
    <font>
      <b/>
      <sz val="10"/>
      <color theme="0"/>
      <name val="Arial"/>
      <family val="2"/>
      <scheme val="minor"/>
    </font>
    <font>
      <b/>
      <sz val="10"/>
      <color theme="1"/>
      <name val="Arial"/>
      <family val="2"/>
      <scheme val="minor"/>
    </font>
    <font>
      <sz val="11"/>
      <color theme="1"/>
      <name val="Arial"/>
      <family val="2"/>
      <scheme val="minor"/>
    </font>
    <font>
      <b/>
      <i/>
      <sz val="10"/>
      <color theme="1"/>
      <name val="Arial"/>
      <family val="2"/>
      <scheme val="minor"/>
    </font>
    <font>
      <b/>
      <i/>
      <sz val="10"/>
      <color theme="0"/>
      <name val="Arial"/>
      <family val="2"/>
      <scheme val="minor"/>
    </font>
    <font>
      <b/>
      <sz val="14"/>
      <color theme="0"/>
      <name val="Arial"/>
      <family val="2"/>
      <scheme val="minor"/>
    </font>
    <font>
      <b/>
      <sz val="10"/>
      <color theme="8"/>
      <name val="Arial"/>
      <family val="2"/>
      <scheme val="minor"/>
    </font>
    <font>
      <sz val="10"/>
      <name val="Arial"/>
      <family val="2"/>
    </font>
    <font>
      <sz val="10"/>
      <color indexed="8"/>
      <name val="Arial"/>
      <family val="2"/>
    </font>
    <font>
      <sz val="10"/>
      <name val="Arial"/>
      <family val="2"/>
      <scheme val="minor"/>
    </font>
    <font>
      <sz val="14"/>
      <name val="Arial"/>
      <family val="2"/>
      <scheme val="minor"/>
    </font>
    <font>
      <sz val="10"/>
      <color rgb="FF0070C0"/>
      <name val="Arial"/>
      <family val="2"/>
      <scheme val="minor"/>
    </font>
    <font>
      <b/>
      <sz val="10"/>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b/>
      <sz val="10"/>
      <name val="Arial"/>
      <family val="2"/>
    </font>
    <font>
      <i/>
      <sz val="11"/>
      <color indexed="23"/>
      <name val="Calibri"/>
      <family val="2"/>
    </font>
    <font>
      <sz val="12"/>
      <name val="Arial MT"/>
    </font>
    <font>
      <sz val="11"/>
      <color indexed="17"/>
      <name val="Calibri"/>
      <family val="2"/>
    </font>
    <font>
      <b/>
      <sz val="15"/>
      <color indexed="56"/>
      <name val="Calibri"/>
      <family val="2"/>
    </font>
    <font>
      <b/>
      <sz val="13"/>
      <color indexed="56"/>
      <name val="Calibri"/>
      <family val="2"/>
    </font>
    <font>
      <b/>
      <sz val="11"/>
      <color indexed="56"/>
      <name val="Calibri"/>
      <family val="2"/>
    </font>
    <font>
      <b/>
      <sz val="8"/>
      <name val="Arial"/>
      <family val="2"/>
    </font>
    <font>
      <u/>
      <sz val="10"/>
      <color theme="10"/>
      <name val="Arial"/>
      <family val="2"/>
    </font>
    <font>
      <sz val="11"/>
      <color indexed="62"/>
      <name val="Calibri"/>
      <family val="2"/>
    </font>
    <font>
      <sz val="11"/>
      <color indexed="52"/>
      <name val="Calibri"/>
      <family val="2"/>
    </font>
    <font>
      <sz val="8"/>
      <color indexed="8"/>
      <name val="Arial"/>
      <family val="2"/>
    </font>
    <font>
      <sz val="11"/>
      <color indexed="60"/>
      <name val="Calibri"/>
      <family val="2"/>
    </font>
    <font>
      <b/>
      <i/>
      <sz val="16"/>
      <name val="Helv"/>
    </font>
    <font>
      <sz val="10"/>
      <name val="Trebuchet MS"/>
      <family val="2"/>
    </font>
    <font>
      <sz val="10"/>
      <name val="Verdana"/>
      <family val="2"/>
    </font>
    <font>
      <sz val="11"/>
      <color theme="1"/>
      <name val="Arial"/>
      <family val="2"/>
    </font>
    <font>
      <b/>
      <sz val="11"/>
      <color indexed="63"/>
      <name val="Calibri"/>
      <family val="2"/>
    </font>
    <font>
      <sz val="11"/>
      <color indexed="23"/>
      <name val="Arial"/>
      <family val="2"/>
    </font>
    <font>
      <sz val="10"/>
      <name val="Geneva"/>
    </font>
    <font>
      <b/>
      <sz val="18"/>
      <color indexed="56"/>
      <name val="Cambria"/>
      <family val="2"/>
    </font>
    <font>
      <b/>
      <sz val="11"/>
      <color indexed="8"/>
      <name val="Calibri"/>
      <family val="2"/>
    </font>
    <font>
      <sz val="11"/>
      <color indexed="10"/>
      <name val="Calibri"/>
      <family val="2"/>
    </font>
    <font>
      <b/>
      <vertAlign val="superscript"/>
      <sz val="10"/>
      <color theme="8"/>
      <name val="Arial"/>
      <family val="2"/>
      <scheme val="minor"/>
    </font>
    <font>
      <sz val="10"/>
      <color theme="1"/>
      <name val="Arial"/>
      <family val="2"/>
    </font>
    <font>
      <b/>
      <sz val="14"/>
      <color theme="0"/>
      <name val="Arial"/>
      <family val="2"/>
    </font>
    <font>
      <b/>
      <sz val="10"/>
      <color theme="0"/>
      <name val="Arial"/>
      <family val="2"/>
    </font>
  </fonts>
  <fills count="45">
    <fill>
      <patternFill patternType="none"/>
    </fill>
    <fill>
      <patternFill patternType="gray125"/>
    </fill>
    <fill>
      <patternFill patternType="solid">
        <fgColor theme="1" tint="-0.499984740745262"/>
        <bgColor indexed="64"/>
      </patternFill>
    </fill>
    <fill>
      <patternFill patternType="solid">
        <fgColor theme="3"/>
        <bgColor indexed="64"/>
      </patternFill>
    </fill>
    <fill>
      <patternFill patternType="solid">
        <fgColor theme="0" tint="-0.14999847407452621"/>
        <bgColor indexed="64"/>
      </patternFill>
    </fill>
    <fill>
      <patternFill patternType="solid">
        <fgColor theme="7"/>
        <bgColor indexed="64"/>
      </patternFill>
    </fill>
    <fill>
      <patternFill patternType="solid">
        <fgColor theme="9" tint="0.79998168889431442"/>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patternFill>
    </fill>
    <fill>
      <patternFill patternType="solid">
        <fgColor indexed="43"/>
      </patternFill>
    </fill>
    <fill>
      <patternFill patternType="solid">
        <fgColor indexed="26"/>
      </patternFill>
    </fill>
    <fill>
      <patternFill patternType="solid">
        <fgColor rgb="FF0000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rgb="FFB2B2B2"/>
      </left>
      <right style="thin">
        <color rgb="FFB2B2B2"/>
      </right>
      <top style="thin">
        <color rgb="FFB2B2B2"/>
      </top>
      <bottom style="thin">
        <color rgb="FFB2B2B2"/>
      </bottom>
      <diagonal/>
    </border>
    <border>
      <left style="hair">
        <color indexed="64"/>
      </left>
      <right style="hair">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hair">
        <color indexed="64"/>
      </bottom>
      <diagonal/>
    </border>
  </borders>
  <cellStyleXfs count="2197">
    <xf numFmtId="0" fontId="0" fillId="0" borderId="0"/>
    <xf numFmtId="9" fontId="5" fillId="0" borderId="0" applyFont="0" applyFill="0" applyBorder="0" applyAlignment="0" applyProtection="0"/>
    <xf numFmtId="0" fontId="10" fillId="0" borderId="0"/>
    <xf numFmtId="0" fontId="2" fillId="0" borderId="0"/>
    <xf numFmtId="9" fontId="2" fillId="0" borderId="0" applyFont="0" applyFill="0" applyBorder="0" applyAlignment="0" applyProtection="0"/>
    <xf numFmtId="165" fontId="10" fillId="0" borderId="0"/>
    <xf numFmtId="165" fontId="16" fillId="21"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165" fontId="16" fillId="22"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65" fontId="16" fillId="23"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165" fontId="16" fillId="2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65" fontId="16" fillId="2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165" fontId="16" fillId="2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65" fontId="16" fillId="2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165" fontId="16" fillId="2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65" fontId="16" fillId="29"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165" fontId="16" fillId="2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65" fontId="16" fillId="2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165" fontId="16" fillId="30"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65" fontId="17" fillId="31" borderId="0" applyNumberFormat="0" applyBorder="0" applyAlignment="0" applyProtection="0"/>
    <xf numFmtId="165" fontId="17" fillId="28" borderId="0" applyNumberFormat="0" applyBorder="0" applyAlignment="0" applyProtection="0"/>
    <xf numFmtId="165" fontId="17" fillId="29" borderId="0" applyNumberFormat="0" applyBorder="0" applyAlignment="0" applyProtection="0"/>
    <xf numFmtId="165" fontId="17" fillId="32" borderId="0" applyNumberFormat="0" applyBorder="0" applyAlignment="0" applyProtection="0"/>
    <xf numFmtId="165" fontId="17" fillId="33" borderId="0" applyNumberFormat="0" applyBorder="0" applyAlignment="0" applyProtection="0"/>
    <xf numFmtId="165" fontId="17" fillId="34" borderId="0" applyNumberFormat="0" applyBorder="0" applyAlignment="0" applyProtection="0"/>
    <xf numFmtId="165" fontId="17" fillId="35" borderId="0" applyNumberFormat="0" applyBorder="0" applyAlignment="0" applyProtection="0"/>
    <xf numFmtId="165" fontId="17" fillId="36" borderId="0" applyNumberFormat="0" applyBorder="0" applyAlignment="0" applyProtection="0"/>
    <xf numFmtId="165" fontId="17" fillId="37" borderId="0" applyNumberFormat="0" applyBorder="0" applyAlignment="0" applyProtection="0"/>
    <xf numFmtId="165" fontId="17" fillId="32" borderId="0" applyNumberFormat="0" applyBorder="0" applyAlignment="0" applyProtection="0"/>
    <xf numFmtId="165" fontId="17" fillId="33" borderId="0" applyNumberFormat="0" applyBorder="0" applyAlignment="0" applyProtection="0"/>
    <xf numFmtId="165" fontId="17" fillId="38" borderId="0" applyNumberFormat="0" applyBorder="0" applyAlignment="0" applyProtection="0"/>
    <xf numFmtId="165" fontId="18" fillId="22" borderId="0" applyNumberFormat="0" applyBorder="0" applyAlignment="0" applyProtection="0"/>
    <xf numFmtId="165" fontId="19" fillId="39" borderId="33" applyNumberFormat="0" applyAlignment="0" applyProtection="0"/>
    <xf numFmtId="165" fontId="20" fillId="40" borderId="34"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0"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7" fontId="2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5" fontId="22" fillId="0" borderId="0" applyNumberFormat="0" applyFill="0" applyBorder="0" applyAlignment="0" applyProtection="0"/>
    <xf numFmtId="0" fontId="23" fillId="41" borderId="0"/>
    <xf numFmtId="165" fontId="24" fillId="23" borderId="0" applyNumberFormat="0" applyBorder="0" applyAlignment="0" applyProtection="0"/>
    <xf numFmtId="165" fontId="25" fillId="0" borderId="35" applyNumberFormat="0" applyFill="0" applyAlignment="0" applyProtection="0"/>
    <xf numFmtId="165" fontId="26" fillId="0" borderId="36" applyNumberFormat="0" applyFill="0" applyAlignment="0" applyProtection="0"/>
    <xf numFmtId="165" fontId="27" fillId="0" borderId="37" applyNumberFormat="0" applyFill="0" applyAlignment="0" applyProtection="0"/>
    <xf numFmtId="165" fontId="28" fillId="0" borderId="0" applyFill="0" applyBorder="0">
      <alignment vertical="center"/>
    </xf>
    <xf numFmtId="165" fontId="27" fillId="0" borderId="0" applyNumberFormat="0" applyFill="0" applyBorder="0" applyAlignment="0" applyProtection="0"/>
    <xf numFmtId="0" fontId="29" fillId="0" borderId="0" applyNumberFormat="0" applyFill="0" applyBorder="0" applyAlignment="0" applyProtection="0">
      <alignment vertical="top"/>
      <protection locked="0"/>
    </xf>
    <xf numFmtId="165" fontId="30" fillId="26" borderId="33" applyNumberFormat="0" applyAlignment="0" applyProtection="0"/>
    <xf numFmtId="165" fontId="31" fillId="0" borderId="38" applyNumberFormat="0" applyFill="0" applyAlignment="0" applyProtection="0"/>
    <xf numFmtId="165" fontId="32" fillId="41" borderId="0">
      <alignment horizontal="center"/>
    </xf>
    <xf numFmtId="165" fontId="33" fillId="42" borderId="0" applyNumberFormat="0" applyBorder="0" applyAlignment="0" applyProtection="0"/>
    <xf numFmtId="168" fontId="34"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0" fontId="2" fillId="0" borderId="0"/>
    <xf numFmtId="165" fontId="10" fillId="0" borderId="0"/>
    <xf numFmtId="0" fontId="35" fillId="0" borderId="0"/>
    <xf numFmtId="0" fontId="11" fillId="0" borderId="0"/>
    <xf numFmtId="0" fontId="11"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165"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10"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11"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10" fillId="0" borderId="0"/>
    <xf numFmtId="165" fontId="11" fillId="0" borderId="0"/>
    <xf numFmtId="165"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0"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0" fontId="10" fillId="0" borderId="0"/>
    <xf numFmtId="165" fontId="10" fillId="0" borderId="0">
      <alignment wrapText="1"/>
    </xf>
    <xf numFmtId="0" fontId="2" fillId="0" borderId="0"/>
    <xf numFmtId="0" fontId="11"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0" fontId="5" fillId="0" borderId="0"/>
    <xf numFmtId="0" fontId="5" fillId="0" borderId="0"/>
    <xf numFmtId="0" fontId="5" fillId="0" borderId="0"/>
    <xf numFmtId="0" fontId="5" fillId="0" borderId="0"/>
    <xf numFmtId="0" fontId="5" fillId="0" borderId="0"/>
    <xf numFmtId="0" fontId="5" fillId="0" borderId="0"/>
    <xf numFmtId="169" fontId="36" fillId="0" borderId="0"/>
    <xf numFmtId="0" fontId="10" fillId="0" borderId="0"/>
    <xf numFmtId="0" fontId="5" fillId="0" borderId="0"/>
    <xf numFmtId="0" fontId="5" fillId="0" borderId="0"/>
    <xf numFmtId="165" fontId="11" fillId="0" borderId="0">
      <alignment vertical="top"/>
    </xf>
    <xf numFmtId="165"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11" fillId="0" borderId="0">
      <alignment vertical="top"/>
    </xf>
    <xf numFmtId="165" fontId="11" fillId="0" borderId="0">
      <alignment vertical="top"/>
    </xf>
    <xf numFmtId="165" fontId="10" fillId="0" borderId="0">
      <alignment wrapText="1"/>
    </xf>
    <xf numFmtId="165" fontId="11" fillId="0" borderId="0">
      <alignment vertical="top"/>
    </xf>
    <xf numFmtId="0" fontId="2" fillId="0" borderId="0"/>
    <xf numFmtId="0" fontId="5" fillId="0" borderId="0"/>
    <xf numFmtId="0" fontId="5" fillId="0" borderId="0"/>
    <xf numFmtId="0" fontId="5" fillId="0" borderId="0"/>
    <xf numFmtId="0" fontId="5" fillId="0" borderId="0"/>
    <xf numFmtId="0"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10" fillId="0" borderId="0">
      <alignment wrapText="1"/>
    </xf>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37" fillId="0" borderId="0"/>
    <xf numFmtId="165"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10" fillId="0" borderId="0"/>
    <xf numFmtId="165" fontId="10" fillId="0" borderId="0"/>
    <xf numFmtId="165" fontId="10" fillId="0" borderId="0"/>
    <xf numFmtId="165" fontId="2" fillId="0" borderId="0"/>
    <xf numFmtId="165" fontId="10" fillId="43" borderId="39"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165" fontId="38" fillId="39" borderId="40" applyNumberFormat="0" applyAlignment="0" applyProtection="0"/>
    <xf numFmtId="9" fontId="10"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5" fontId="40" fillId="0" borderId="0"/>
    <xf numFmtId="0" fontId="10" fillId="0" borderId="0"/>
    <xf numFmtId="165" fontId="41" fillId="0" borderId="0" applyNumberFormat="0" applyFill="0" applyBorder="0" applyAlignment="0" applyProtection="0"/>
    <xf numFmtId="165" fontId="42" fillId="0" borderId="41" applyNumberFormat="0" applyFill="0" applyAlignment="0" applyProtection="0"/>
    <xf numFmtId="165" fontId="43" fillId="0" borderId="0" applyNumberFormat="0" applyFill="0" applyBorder="0" applyAlignment="0" applyProtection="0"/>
    <xf numFmtId="169" fontId="10" fillId="0" borderId="0"/>
  </cellStyleXfs>
  <cellXfs count="180">
    <xf numFmtId="0" fontId="0" fillId="0" borderId="0" xfId="0"/>
    <xf numFmtId="0" fontId="1" fillId="2" borderId="0" xfId="0" applyFont="1" applyFill="1"/>
    <xf numFmtId="0" fontId="0" fillId="0" borderId="0" xfId="0" applyAlignment="1">
      <alignment horizontal="center"/>
    </xf>
    <xf numFmtId="0" fontId="2" fillId="0" borderId="0" xfId="0" applyFont="1" applyAlignment="1">
      <alignment vertical="center"/>
    </xf>
    <xf numFmtId="0" fontId="3" fillId="3" borderId="1" xfId="0" applyFont="1" applyFill="1" applyBorder="1" applyAlignment="1">
      <alignment vertical="center"/>
    </xf>
    <xf numFmtId="0" fontId="2" fillId="4" borderId="5" xfId="0" applyFont="1" applyFill="1" applyBorder="1" applyAlignment="1">
      <alignment vertical="center"/>
    </xf>
    <xf numFmtId="0" fontId="2" fillId="4" borderId="4" xfId="0" applyFont="1" applyFill="1" applyBorder="1" applyAlignment="1">
      <alignment vertical="center"/>
    </xf>
    <xf numFmtId="0" fontId="2" fillId="4" borderId="2" xfId="0" applyFont="1" applyFill="1" applyBorder="1" applyAlignment="1">
      <alignment vertical="center"/>
    </xf>
    <xf numFmtId="0" fontId="2" fillId="0" borderId="0" xfId="0" applyFont="1" applyAlignment="1" applyProtection="1">
      <alignment vertical="center"/>
    </xf>
    <xf numFmtId="0" fontId="2" fillId="0" borderId="0" xfId="0" applyFont="1" applyProtection="1"/>
    <xf numFmtId="9" fontId="2" fillId="0" borderId="0" xfId="0" applyNumberFormat="1" applyFont="1" applyBorder="1" applyAlignment="1" applyProtection="1">
      <alignment vertical="center"/>
    </xf>
    <xf numFmtId="0" fontId="2" fillId="0" borderId="0" xfId="0" applyFont="1" applyBorder="1" applyAlignment="1" applyProtection="1">
      <alignment horizontal="left" vertical="center" wrapText="1"/>
    </xf>
    <xf numFmtId="0" fontId="2" fillId="0" borderId="0" xfId="0" applyFont="1" applyBorder="1" applyProtection="1"/>
    <xf numFmtId="0" fontId="2" fillId="0" borderId="0" xfId="0" applyFont="1" applyBorder="1" applyAlignment="1" applyProtection="1">
      <alignment horizontal="left" vertical="center"/>
    </xf>
    <xf numFmtId="0" fontId="2" fillId="0" borderId="1" xfId="0" applyFont="1" applyBorder="1" applyProtection="1"/>
    <xf numFmtId="9" fontId="4" fillId="0" borderId="10" xfId="0" applyNumberFormat="1" applyFont="1" applyBorder="1" applyAlignment="1" applyProtection="1">
      <alignment horizontal="center" vertical="center"/>
      <protection locked="0"/>
    </xf>
    <xf numFmtId="0" fontId="4" fillId="5" borderId="1" xfId="0" applyFont="1" applyFill="1" applyBorder="1" applyAlignment="1" applyProtection="1">
      <alignment vertical="center" wrapText="1"/>
    </xf>
    <xf numFmtId="0" fontId="4" fillId="5" borderId="4" xfId="0" applyFont="1" applyFill="1" applyBorder="1" applyAlignment="1" applyProtection="1">
      <alignment vertical="center" wrapText="1"/>
    </xf>
    <xf numFmtId="9" fontId="2" fillId="5" borderId="1" xfId="0" applyNumberFormat="1" applyFont="1" applyFill="1" applyBorder="1" applyAlignment="1" applyProtection="1">
      <alignment horizontal="center" vertical="center"/>
    </xf>
    <xf numFmtId="0" fontId="4" fillId="5" borderId="1" xfId="0" applyFont="1" applyFill="1" applyBorder="1" applyAlignment="1" applyProtection="1">
      <alignment horizontal="center" vertical="center"/>
    </xf>
    <xf numFmtId="0" fontId="2" fillId="0" borderId="1" xfId="0" applyFont="1" applyBorder="1" applyAlignment="1" applyProtection="1">
      <alignment vertical="center"/>
    </xf>
    <xf numFmtId="0" fontId="2" fillId="0" borderId="1" xfId="0" applyFont="1" applyBorder="1" applyAlignment="1" applyProtection="1">
      <alignment vertical="center" wrapText="1"/>
    </xf>
    <xf numFmtId="0" fontId="4" fillId="5" borderId="1" xfId="0" applyFont="1" applyFill="1" applyBorder="1" applyAlignment="1" applyProtection="1">
      <alignment horizontal="center" vertical="center"/>
    </xf>
    <xf numFmtId="0" fontId="4" fillId="5" borderId="4" xfId="0" applyFont="1" applyFill="1" applyBorder="1" applyAlignment="1" applyProtection="1">
      <alignment horizontal="center" vertical="center" wrapText="1"/>
    </xf>
    <xf numFmtId="0" fontId="4" fillId="5" borderId="7" xfId="0" applyFont="1" applyFill="1" applyBorder="1" applyAlignment="1" applyProtection="1">
      <alignment horizontal="center" vertical="center"/>
    </xf>
    <xf numFmtId="0" fontId="4" fillId="5" borderId="8" xfId="0" applyFont="1" applyFill="1" applyBorder="1" applyAlignment="1" applyProtection="1">
      <alignment horizontal="center" vertical="center"/>
    </xf>
    <xf numFmtId="3" fontId="4" fillId="0" borderId="12" xfId="0" applyNumberFormat="1" applyFont="1" applyFill="1" applyBorder="1" applyAlignment="1" applyProtection="1">
      <alignment horizontal="center" vertical="center"/>
      <protection locked="0"/>
    </xf>
    <xf numFmtId="3" fontId="4" fillId="0" borderId="10" xfId="0" applyNumberFormat="1" applyFont="1" applyFill="1" applyBorder="1" applyAlignment="1" applyProtection="1">
      <alignment horizontal="center" vertical="center"/>
      <protection locked="0"/>
    </xf>
    <xf numFmtId="3" fontId="4" fillId="0" borderId="16" xfId="0" applyNumberFormat="1" applyFont="1" applyFill="1" applyBorder="1" applyAlignment="1" applyProtection="1">
      <alignment horizontal="center" vertical="center"/>
      <protection locked="0"/>
    </xf>
    <xf numFmtId="3" fontId="4" fillId="0" borderId="4" xfId="0" applyNumberFormat="1" applyFont="1" applyFill="1" applyBorder="1" applyAlignment="1" applyProtection="1">
      <alignment horizontal="center" vertical="center"/>
    </xf>
    <xf numFmtId="4" fontId="4" fillId="0" borderId="13" xfId="0" applyNumberFormat="1" applyFont="1" applyFill="1" applyBorder="1" applyAlignment="1" applyProtection="1">
      <alignment horizontal="center" vertical="center"/>
    </xf>
    <xf numFmtId="4" fontId="4" fillId="0" borderId="15" xfId="0" applyNumberFormat="1" applyFont="1" applyFill="1" applyBorder="1" applyAlignment="1" applyProtection="1">
      <alignment horizontal="center" vertical="center"/>
    </xf>
    <xf numFmtId="4" fontId="4" fillId="0" borderId="17" xfId="0" applyNumberFormat="1" applyFont="1" applyFill="1" applyBorder="1" applyAlignment="1" applyProtection="1">
      <alignment horizontal="center" vertical="center"/>
    </xf>
    <xf numFmtId="0" fontId="1" fillId="0" borderId="0" xfId="0" applyFont="1" applyFill="1" applyAlignment="1" applyProtection="1">
      <alignment horizontal="left" vertical="center"/>
    </xf>
    <xf numFmtId="3" fontId="4" fillId="0" borderId="21" xfId="0" applyNumberFormat="1" applyFont="1" applyFill="1" applyBorder="1" applyAlignment="1" applyProtection="1">
      <alignment horizontal="center" vertical="center"/>
      <protection locked="0"/>
    </xf>
    <xf numFmtId="3" fontId="4" fillId="0" borderId="20" xfId="0" applyNumberFormat="1" applyFont="1" applyFill="1" applyBorder="1" applyAlignment="1" applyProtection="1">
      <alignment horizontal="center" vertical="center"/>
      <protection locked="0"/>
    </xf>
    <xf numFmtId="3" fontId="4" fillId="0" borderId="22" xfId="0" applyNumberFormat="1"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xf>
    <xf numFmtId="0" fontId="4" fillId="5" borderId="1" xfId="0" applyFont="1" applyFill="1" applyBorder="1" applyAlignment="1" applyProtection="1">
      <alignment horizontal="center" vertical="center" wrapText="1"/>
    </xf>
    <xf numFmtId="0" fontId="4" fillId="5" borderId="3" xfId="0" applyFont="1" applyFill="1" applyBorder="1" applyAlignment="1" applyProtection="1">
      <alignment vertical="center" wrapText="1"/>
    </xf>
    <xf numFmtId="0" fontId="4" fillId="0" borderId="18" xfId="0" applyFont="1" applyBorder="1" applyAlignment="1" applyProtection="1">
      <alignment vertical="center"/>
    </xf>
    <xf numFmtId="9" fontId="2" fillId="0" borderId="11" xfId="1" applyFont="1" applyBorder="1" applyProtection="1"/>
    <xf numFmtId="4" fontId="4" fillId="0" borderId="24" xfId="0" applyNumberFormat="1" applyFont="1" applyFill="1" applyBorder="1" applyAlignment="1" applyProtection="1">
      <alignment horizontal="center" vertical="center"/>
    </xf>
    <xf numFmtId="4" fontId="4" fillId="0" borderId="19" xfId="0" applyNumberFormat="1" applyFont="1" applyFill="1" applyBorder="1" applyAlignment="1" applyProtection="1">
      <alignment horizontal="center" vertical="center"/>
    </xf>
    <xf numFmtId="4" fontId="4" fillId="0" borderId="25" xfId="0" applyNumberFormat="1" applyFont="1" applyFill="1" applyBorder="1" applyAlignment="1" applyProtection="1">
      <alignment horizontal="center" vertical="center"/>
    </xf>
    <xf numFmtId="0" fontId="4" fillId="5" borderId="4" xfId="0" applyFont="1" applyFill="1" applyBorder="1" applyAlignment="1" applyProtection="1">
      <alignment horizontal="center" vertical="center" wrapText="1"/>
    </xf>
    <xf numFmtId="0" fontId="2" fillId="4" borderId="1" xfId="0" applyFont="1" applyFill="1" applyBorder="1" applyAlignment="1">
      <alignment horizontal="center" vertical="center"/>
    </xf>
    <xf numFmtId="0" fontId="4" fillId="5" borderId="3" xfId="0" applyFont="1" applyFill="1" applyBorder="1" applyAlignment="1" applyProtection="1">
      <alignment horizontal="center" vertical="center"/>
    </xf>
    <xf numFmtId="0" fontId="4" fillId="0" borderId="19" xfId="0" applyFont="1" applyBorder="1" applyAlignment="1" applyProtection="1">
      <alignment horizontal="left" vertical="center"/>
      <protection locked="0"/>
    </xf>
    <xf numFmtId="0" fontId="4" fillId="0" borderId="20" xfId="0" applyFont="1" applyBorder="1" applyAlignment="1" applyProtection="1">
      <alignment horizontal="left" vertical="center"/>
      <protection locked="0"/>
    </xf>
    <xf numFmtId="0" fontId="8" fillId="3" borderId="0" xfId="0" applyFont="1" applyFill="1" applyAlignment="1" applyProtection="1">
      <alignment vertical="center"/>
    </xf>
    <xf numFmtId="9" fontId="4" fillId="0" borderId="15" xfId="1" applyFont="1" applyFill="1" applyBorder="1" applyAlignment="1" applyProtection="1">
      <alignment horizontal="center" vertical="center"/>
    </xf>
    <xf numFmtId="0" fontId="9" fillId="5" borderId="1" xfId="0" applyFont="1" applyFill="1" applyBorder="1" applyAlignment="1" applyProtection="1">
      <alignment horizontal="left" vertical="center" wrapText="1"/>
    </xf>
    <xf numFmtId="3" fontId="11" fillId="20" borderId="14" xfId="2" applyNumberFormat="1" applyFont="1" applyFill="1" applyBorder="1" applyAlignment="1" applyProtection="1">
      <alignment horizontal="center" vertical="center" wrapText="1"/>
      <protection locked="0"/>
    </xf>
    <xf numFmtId="0" fontId="2" fillId="0" borderId="0" xfId="0" applyFont="1" applyAlignment="1" applyProtection="1">
      <alignment horizontal="left" vertical="center"/>
    </xf>
    <xf numFmtId="0" fontId="2" fillId="0" borderId="0" xfId="3" applyBorder="1" applyProtection="1"/>
    <xf numFmtId="0" fontId="1" fillId="3" borderId="0" xfId="3" applyFont="1" applyFill="1" applyAlignment="1" applyProtection="1">
      <alignment vertical="center"/>
    </xf>
    <xf numFmtId="0" fontId="8" fillId="3" borderId="0" xfId="3" applyFont="1" applyFill="1" applyAlignment="1" applyProtection="1"/>
    <xf numFmtId="0" fontId="12" fillId="20" borderId="0" xfId="3" applyFont="1" applyFill="1" applyBorder="1" applyAlignment="1" applyProtection="1">
      <alignment vertical="center"/>
    </xf>
    <xf numFmtId="0" fontId="13" fillId="0" borderId="0" xfId="3" applyFont="1" applyProtection="1"/>
    <xf numFmtId="0" fontId="2" fillId="0" borderId="0" xfId="3" applyBorder="1" applyAlignment="1" applyProtection="1">
      <alignment vertical="center"/>
    </xf>
    <xf numFmtId="0" fontId="14" fillId="0" borderId="0" xfId="3" applyFont="1" applyBorder="1" applyAlignment="1" applyProtection="1">
      <alignment vertical="center"/>
    </xf>
    <xf numFmtId="0" fontId="1" fillId="2" borderId="0" xfId="3" applyFont="1" applyFill="1" applyAlignment="1" applyProtection="1"/>
    <xf numFmtId="0" fontId="2" fillId="0" borderId="0" xfId="3" applyFill="1" applyBorder="1" applyAlignment="1" applyProtection="1">
      <alignment vertical="center"/>
    </xf>
    <xf numFmtId="0" fontId="9" fillId="5" borderId="1" xfId="3" applyFont="1" applyFill="1" applyBorder="1" applyAlignment="1" applyProtection="1">
      <alignment horizontal="center" vertical="center" wrapText="1"/>
    </xf>
    <xf numFmtId="0" fontId="4" fillId="5" borderId="1" xfId="3" applyFont="1" applyFill="1" applyBorder="1" applyAlignment="1" applyProtection="1">
      <alignment horizontal="center" vertical="center" wrapText="1"/>
    </xf>
    <xf numFmtId="3" fontId="2" fillId="6" borderId="1" xfId="3" applyNumberFormat="1" applyFont="1" applyFill="1" applyBorder="1" applyAlignment="1" applyProtection="1">
      <alignment horizontal="center" vertical="center" wrapText="1"/>
    </xf>
    <xf numFmtId="0" fontId="2" fillId="6" borderId="1" xfId="3" applyNumberFormat="1" applyFont="1" applyFill="1" applyBorder="1" applyAlignment="1" applyProtection="1">
      <alignment horizontal="left" vertical="center" wrapText="1"/>
    </xf>
    <xf numFmtId="0" fontId="2" fillId="6" borderId="1" xfId="3" applyNumberFormat="1" applyFont="1" applyFill="1" applyBorder="1" applyAlignment="1" applyProtection="1">
      <alignment horizontal="center" vertical="center" wrapText="1"/>
    </xf>
    <xf numFmtId="0" fontId="14" fillId="0" borderId="0" xfId="3" applyFont="1" applyBorder="1" applyProtection="1"/>
    <xf numFmtId="3" fontId="2" fillId="0" borderId="0" xfId="3" applyNumberFormat="1" applyBorder="1" applyProtection="1"/>
    <xf numFmtId="9" fontId="4" fillId="5" borderId="1" xfId="4" applyFont="1" applyFill="1" applyBorder="1" applyAlignment="1" applyProtection="1">
      <alignment horizontal="center" vertical="center" wrapText="1"/>
    </xf>
    <xf numFmtId="3" fontId="3" fillId="3" borderId="1" xfId="3" applyNumberFormat="1" applyFont="1" applyFill="1" applyBorder="1" applyAlignment="1" applyProtection="1">
      <alignment horizontal="center" vertical="center" wrapText="1"/>
    </xf>
    <xf numFmtId="164" fontId="2" fillId="0" borderId="0" xfId="3" applyNumberFormat="1" applyBorder="1" applyAlignment="1" applyProtection="1">
      <alignment vertical="center"/>
    </xf>
    <xf numFmtId="0" fontId="14" fillId="0" borderId="0" xfId="3" applyFont="1" applyFill="1" applyBorder="1" applyAlignment="1" applyProtection="1">
      <alignment vertical="center"/>
    </xf>
    <xf numFmtId="9" fontId="3" fillId="3" borderId="1" xfId="4" applyFont="1" applyFill="1" applyBorder="1" applyAlignment="1" applyProtection="1">
      <alignment horizontal="center" vertical="center" wrapText="1"/>
    </xf>
    <xf numFmtId="3" fontId="15" fillId="6" borderId="0" xfId="2" applyNumberFormat="1" applyFont="1" applyFill="1" applyBorder="1" applyAlignment="1" applyProtection="1">
      <alignment horizontal="center" vertical="center" wrapText="1"/>
    </xf>
    <xf numFmtId="0" fontId="4" fillId="5" borderId="1" xfId="3" applyFont="1" applyFill="1" applyBorder="1" applyAlignment="1" applyProtection="1">
      <alignment horizontal="left" vertical="center" wrapText="1"/>
    </xf>
    <xf numFmtId="170" fontId="2" fillId="6" borderId="1" xfId="3" applyNumberFormat="1" applyFont="1" applyFill="1" applyBorder="1" applyAlignment="1" applyProtection="1">
      <alignment horizontal="center" vertical="center" wrapText="1"/>
    </xf>
    <xf numFmtId="170" fontId="45" fillId="6" borderId="1" xfId="2" applyNumberFormat="1" applyFont="1" applyFill="1" applyBorder="1" applyAlignment="1" applyProtection="1">
      <alignment horizontal="center" vertical="center" wrapText="1"/>
    </xf>
    <xf numFmtId="0" fontId="2" fillId="0" borderId="0" xfId="1390" applyFont="1" applyProtection="1"/>
    <xf numFmtId="0" fontId="6" fillId="0" borderId="14" xfId="1390" applyFont="1" applyBorder="1" applyAlignment="1" applyProtection="1">
      <alignment horizontal="center" vertical="center"/>
    </xf>
    <xf numFmtId="0" fontId="6" fillId="0" borderId="0" xfId="1390" applyFont="1" applyAlignment="1" applyProtection="1">
      <alignment horizontal="center" vertical="center"/>
    </xf>
    <xf numFmtId="0" fontId="2" fillId="0" borderId="0" xfId="1390" applyFont="1" applyAlignment="1" applyProtection="1">
      <alignment vertical="center"/>
    </xf>
    <xf numFmtId="0" fontId="6" fillId="5" borderId="1" xfId="1390" applyFont="1" applyFill="1" applyBorder="1" applyAlignment="1" applyProtection="1">
      <alignment horizontal="center" vertical="center"/>
    </xf>
    <xf numFmtId="0" fontId="7" fillId="3" borderId="1" xfId="1390" applyFont="1" applyFill="1" applyBorder="1" applyAlignment="1" applyProtection="1">
      <alignment horizontal="center" vertical="center"/>
    </xf>
    <xf numFmtId="0" fontId="4" fillId="0" borderId="0" xfId="1390" applyFont="1" applyProtection="1"/>
    <xf numFmtId="0" fontId="6" fillId="6" borderId="1" xfId="1390" applyFont="1" applyFill="1" applyBorder="1" applyAlignment="1" applyProtection="1">
      <alignment horizontal="center" vertical="center"/>
    </xf>
    <xf numFmtId="0" fontId="5" fillId="20" borderId="0" xfId="1390" applyFill="1" applyProtection="1"/>
    <xf numFmtId="169" fontId="10" fillId="20" borderId="0" xfId="2196" applyFont="1" applyFill="1" applyAlignment="1" applyProtection="1">
      <alignment vertical="top" wrapText="1"/>
      <protection hidden="1"/>
    </xf>
    <xf numFmtId="169" fontId="46" fillId="44" borderId="0" xfId="1563" applyFont="1" applyFill="1" applyAlignment="1" applyProtection="1">
      <alignment horizontal="left" vertical="center"/>
    </xf>
    <xf numFmtId="169" fontId="47" fillId="44" borderId="0" xfId="1563" applyFont="1" applyFill="1" applyAlignment="1" applyProtection="1"/>
    <xf numFmtId="169" fontId="47" fillId="0" borderId="0" xfId="1563" applyFont="1" applyFill="1" applyAlignment="1" applyProtection="1">
      <alignment horizontal="left" vertical="center"/>
    </xf>
    <xf numFmtId="169" fontId="47" fillId="0" borderId="0" xfId="1563" applyFont="1" applyFill="1" applyAlignment="1" applyProtection="1"/>
    <xf numFmtId="0" fontId="15" fillId="5" borderId="1" xfId="2" applyNumberFormat="1" applyFont="1" applyFill="1" applyBorder="1" applyAlignment="1" applyProtection="1">
      <alignment horizontal="center" vertical="center" wrapText="1"/>
    </xf>
    <xf numFmtId="14" fontId="11" fillId="20" borderId="1" xfId="2" applyNumberFormat="1" applyFont="1" applyFill="1" applyBorder="1" applyAlignment="1" applyProtection="1">
      <alignment horizontal="center" vertical="center" wrapText="1"/>
    </xf>
    <xf numFmtId="3" fontId="11" fillId="20" borderId="1" xfId="2" applyNumberFormat="1" applyFont="1" applyFill="1" applyBorder="1" applyAlignment="1" applyProtection="1">
      <alignment horizontal="left" vertical="center" wrapText="1"/>
    </xf>
    <xf numFmtId="0" fontId="15" fillId="5" borderId="2" xfId="2" applyNumberFormat="1" applyFont="1" applyFill="1" applyBorder="1" applyAlignment="1" applyProtection="1">
      <alignment vertical="center" wrapText="1"/>
    </xf>
    <xf numFmtId="0" fontId="15" fillId="5" borderId="1" xfId="2" applyNumberFormat="1" applyFont="1" applyFill="1" applyBorder="1" applyAlignment="1" applyProtection="1">
      <alignment vertical="center" wrapText="1"/>
    </xf>
    <xf numFmtId="0" fontId="15" fillId="0" borderId="0" xfId="2" applyNumberFormat="1" applyFont="1" applyFill="1" applyBorder="1" applyAlignment="1" applyProtection="1">
      <alignment vertical="center" wrapText="1"/>
    </xf>
    <xf numFmtId="0" fontId="0" fillId="0" borderId="0" xfId="0" applyAlignment="1">
      <alignment horizontal="center"/>
    </xf>
    <xf numFmtId="0" fontId="15" fillId="20" borderId="0" xfId="2196" applyNumberFormat="1" applyFont="1" applyFill="1" applyAlignment="1" applyProtection="1">
      <alignment horizontal="left" vertical="top" wrapText="1"/>
      <protection hidden="1"/>
    </xf>
    <xf numFmtId="0" fontId="2" fillId="0" borderId="0" xfId="1390" applyFont="1" applyAlignment="1" applyProtection="1">
      <alignment horizontal="left" vertical="top" wrapText="1"/>
    </xf>
    <xf numFmtId="0" fontId="2" fillId="0" borderId="0" xfId="1390" applyFont="1" applyAlignment="1" applyProtection="1">
      <alignment horizontal="left" vertical="top"/>
    </xf>
    <xf numFmtId="0" fontId="1" fillId="2" borderId="0" xfId="1390" applyFont="1" applyFill="1" applyAlignment="1" applyProtection="1">
      <alignment horizontal="left" vertical="center"/>
    </xf>
    <xf numFmtId="0" fontId="2" fillId="0" borderId="23" xfId="1390" applyFont="1" applyBorder="1" applyAlignment="1" applyProtection="1">
      <alignment horizontal="left" vertical="center" wrapText="1"/>
    </xf>
    <xf numFmtId="0" fontId="2" fillId="0" borderId="0" xfId="1390" applyFont="1" applyAlignment="1" applyProtection="1">
      <alignment horizontal="left" vertical="center" wrapText="1"/>
    </xf>
    <xf numFmtId="0" fontId="2" fillId="0" borderId="8" xfId="1390" applyFont="1" applyBorder="1" applyAlignment="1" applyProtection="1">
      <alignment horizontal="left" vertical="center" wrapText="1"/>
    </xf>
    <xf numFmtId="4" fontId="4" fillId="0" borderId="15" xfId="0" applyNumberFormat="1" applyFont="1" applyFill="1" applyBorder="1" applyAlignment="1" applyProtection="1">
      <alignment horizontal="center" vertical="center"/>
    </xf>
    <xf numFmtId="4" fontId="4" fillId="0" borderId="10" xfId="0" applyNumberFormat="1" applyFont="1" applyFill="1" applyBorder="1" applyAlignment="1" applyProtection="1">
      <alignment horizontal="center" vertical="center"/>
    </xf>
    <xf numFmtId="0" fontId="4" fillId="5" borderId="1"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wrapText="1"/>
    </xf>
    <xf numFmtId="0" fontId="4" fillId="5" borderId="9" xfId="0" applyFont="1" applyFill="1" applyBorder="1" applyAlignment="1" applyProtection="1">
      <alignment horizontal="center" vertical="center" wrapText="1"/>
    </xf>
    <xf numFmtId="4" fontId="4" fillId="0" borderId="30" xfId="0" applyNumberFormat="1" applyFont="1" applyFill="1" applyBorder="1" applyAlignment="1" applyProtection="1">
      <alignment horizontal="center" vertical="center"/>
    </xf>
    <xf numFmtId="4" fontId="4" fillId="0" borderId="27" xfId="0" applyNumberFormat="1" applyFont="1" applyFill="1" applyBorder="1" applyAlignment="1" applyProtection="1">
      <alignment horizontal="center" vertical="center"/>
    </xf>
    <xf numFmtId="9" fontId="4" fillId="0" borderId="19" xfId="1" applyFont="1" applyBorder="1" applyAlignment="1" applyProtection="1">
      <alignment horizontal="center" vertical="center"/>
    </xf>
    <xf numFmtId="9" fontId="4" fillId="0" borderId="20" xfId="1" applyFont="1" applyBorder="1" applyAlignment="1" applyProtection="1">
      <alignment horizontal="center" vertical="center"/>
    </xf>
    <xf numFmtId="9" fontId="4" fillId="0" borderId="18" xfId="1" applyFont="1" applyBorder="1" applyAlignment="1" applyProtection="1">
      <alignment horizontal="center" vertical="center"/>
    </xf>
    <xf numFmtId="0" fontId="4" fillId="0" borderId="19" xfId="0" applyFont="1" applyBorder="1" applyAlignment="1" applyProtection="1">
      <alignment horizontal="left" vertical="center"/>
      <protection locked="0"/>
    </xf>
    <xf numFmtId="0" fontId="4" fillId="0" borderId="20" xfId="0" applyFont="1" applyBorder="1" applyAlignment="1" applyProtection="1">
      <alignment horizontal="left" vertical="center"/>
      <protection locked="0"/>
    </xf>
    <xf numFmtId="0" fontId="4" fillId="5" borderId="1" xfId="0" applyFont="1" applyFill="1" applyBorder="1" applyAlignment="1" applyProtection="1">
      <alignment horizontal="left" vertical="center"/>
    </xf>
    <xf numFmtId="0" fontId="2" fillId="6" borderId="8" xfId="0"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xf>
    <xf numFmtId="4" fontId="4" fillId="0" borderId="24" xfId="0" applyNumberFormat="1" applyFont="1" applyFill="1" applyBorder="1" applyAlignment="1" applyProtection="1">
      <alignment horizontal="left" vertical="center"/>
    </xf>
    <xf numFmtId="4" fontId="4" fillId="0" borderId="21" xfId="0" applyNumberFormat="1" applyFont="1" applyFill="1" applyBorder="1" applyAlignment="1" applyProtection="1">
      <alignment horizontal="left" vertical="center"/>
    </xf>
    <xf numFmtId="9" fontId="4" fillId="0" borderId="1" xfId="1" applyFont="1" applyFill="1" applyBorder="1" applyAlignment="1" applyProtection="1">
      <alignment horizontal="center" vertical="center"/>
    </xf>
    <xf numFmtId="0" fontId="1" fillId="2" borderId="0" xfId="0" applyFont="1" applyFill="1" applyAlignment="1" applyProtection="1">
      <alignment horizontal="left" vertical="center"/>
    </xf>
    <xf numFmtId="0" fontId="4" fillId="5" borderId="4" xfId="0" applyFont="1" applyFill="1" applyBorder="1" applyAlignment="1" applyProtection="1">
      <alignment horizontal="center" vertical="center" wrapText="1"/>
    </xf>
    <xf numFmtId="3" fontId="4" fillId="5" borderId="1" xfId="0" applyNumberFormat="1" applyFont="1" applyFill="1" applyBorder="1" applyAlignment="1" applyProtection="1">
      <alignment horizontal="center" vertical="center" wrapText="1"/>
    </xf>
    <xf numFmtId="0" fontId="2" fillId="6" borderId="1" xfId="0" applyFont="1" applyFill="1" applyBorder="1" applyAlignment="1" applyProtection="1">
      <alignment horizontal="left" vertical="center" wrapText="1"/>
    </xf>
    <xf numFmtId="3" fontId="4" fillId="5" borderId="1" xfId="0" applyNumberFormat="1" applyFont="1" applyFill="1" applyBorder="1" applyAlignment="1" applyProtection="1">
      <alignment horizontal="center" vertical="center"/>
    </xf>
    <xf numFmtId="9" fontId="4" fillId="0" borderId="31" xfId="1" applyFont="1" applyBorder="1" applyAlignment="1" applyProtection="1">
      <alignment horizontal="center" vertical="center"/>
    </xf>
    <xf numFmtId="9" fontId="4" fillId="0" borderId="32" xfId="1" applyFont="1" applyBorder="1" applyAlignment="1" applyProtection="1">
      <alignment horizontal="center" vertical="center"/>
    </xf>
    <xf numFmtId="9" fontId="4" fillId="0" borderId="14" xfId="1" applyFont="1" applyBorder="1" applyAlignment="1" applyProtection="1">
      <alignment horizontal="center" vertical="center"/>
    </xf>
    <xf numFmtId="2" fontId="4" fillId="0" borderId="15" xfId="0" applyNumberFormat="1" applyFont="1" applyFill="1" applyBorder="1" applyAlignment="1" applyProtection="1">
      <alignment horizontal="center" vertical="center"/>
    </xf>
    <xf numFmtId="2" fontId="4" fillId="0" borderId="10" xfId="0" applyNumberFormat="1" applyFont="1" applyFill="1" applyBorder="1" applyAlignment="1" applyProtection="1">
      <alignment horizontal="center" vertical="center"/>
    </xf>
    <xf numFmtId="3" fontId="4" fillId="5" borderId="3" xfId="0" applyNumberFormat="1" applyFont="1" applyFill="1" applyBorder="1" applyAlignment="1" applyProtection="1">
      <alignment horizontal="center" vertical="center"/>
    </xf>
    <xf numFmtId="3" fontId="4" fillId="5" borderId="9" xfId="0" applyNumberFormat="1" applyFont="1" applyFill="1" applyBorder="1" applyAlignment="1" applyProtection="1">
      <alignment horizontal="center" vertical="center"/>
    </xf>
    <xf numFmtId="3" fontId="4" fillId="5" borderId="28" xfId="0" applyNumberFormat="1" applyFont="1" applyFill="1" applyBorder="1" applyAlignment="1" applyProtection="1">
      <alignment horizontal="center" vertical="center"/>
    </xf>
    <xf numFmtId="3" fontId="4" fillId="5" borderId="29" xfId="0" applyNumberFormat="1" applyFont="1" applyFill="1" applyBorder="1" applyAlignment="1" applyProtection="1">
      <alignment horizontal="center" vertical="center"/>
    </xf>
    <xf numFmtId="9" fontId="4" fillId="0" borderId="15" xfId="1" applyFont="1" applyFill="1" applyBorder="1" applyAlignment="1" applyProtection="1">
      <alignment horizontal="center" vertical="center"/>
    </xf>
    <xf numFmtId="9" fontId="4" fillId="0" borderId="10" xfId="1" applyFont="1" applyFill="1" applyBorder="1" applyAlignment="1" applyProtection="1">
      <alignment horizontal="center" vertical="center"/>
    </xf>
    <xf numFmtId="0" fontId="2" fillId="6" borderId="8" xfId="0" applyFont="1" applyFill="1" applyBorder="1" applyAlignment="1" applyProtection="1">
      <alignment horizontal="left" vertical="center" wrapText="1"/>
    </xf>
    <xf numFmtId="0" fontId="2" fillId="6" borderId="0" xfId="0" applyFont="1" applyFill="1" applyBorder="1" applyAlignment="1" applyProtection="1">
      <alignment horizontal="left" vertical="center" wrapText="1"/>
    </xf>
    <xf numFmtId="9" fontId="4" fillId="20" borderId="18" xfId="1" applyFont="1" applyFill="1" applyBorder="1" applyAlignment="1" applyProtection="1">
      <alignment horizontal="center" vertical="center"/>
      <protection locked="0"/>
    </xf>
    <xf numFmtId="9" fontId="4" fillId="20" borderId="20" xfId="1" applyFont="1" applyFill="1" applyBorder="1" applyAlignment="1" applyProtection="1">
      <alignment horizontal="center" vertical="center"/>
      <protection locked="0"/>
    </xf>
    <xf numFmtId="9" fontId="4" fillId="20" borderId="19" xfId="1" applyFont="1" applyFill="1" applyBorder="1" applyAlignment="1" applyProtection="1">
      <alignment horizontal="center" vertical="center"/>
      <protection locked="0"/>
    </xf>
    <xf numFmtId="4" fontId="4" fillId="20" borderId="19" xfId="0" applyNumberFormat="1" applyFont="1" applyFill="1" applyBorder="1" applyAlignment="1" applyProtection="1">
      <alignment horizontal="center" vertical="center"/>
    </xf>
    <xf numFmtId="4" fontId="4" fillId="20" borderId="20" xfId="0" applyNumberFormat="1" applyFont="1" applyFill="1" applyBorder="1" applyAlignment="1" applyProtection="1">
      <alignment horizontal="center" vertical="center"/>
    </xf>
    <xf numFmtId="9" fontId="4" fillId="0" borderId="20" xfId="1" applyFont="1" applyBorder="1" applyAlignment="1" applyProtection="1">
      <alignment horizontal="center" vertical="center"/>
      <protection locked="0"/>
    </xf>
    <xf numFmtId="9" fontId="4" fillId="0" borderId="19" xfId="1" applyFont="1" applyBorder="1" applyAlignment="1" applyProtection="1">
      <alignment horizontal="center" vertical="center"/>
      <protection locked="0"/>
    </xf>
    <xf numFmtId="4" fontId="4" fillId="20" borderId="15" xfId="0" applyNumberFormat="1" applyFont="1" applyFill="1" applyBorder="1" applyAlignment="1" applyProtection="1">
      <alignment horizontal="center" vertical="center"/>
    </xf>
    <xf numFmtId="4" fontId="4" fillId="20" borderId="10" xfId="0" applyNumberFormat="1" applyFont="1" applyFill="1" applyBorder="1" applyAlignment="1" applyProtection="1">
      <alignment horizontal="center" vertical="center"/>
    </xf>
    <xf numFmtId="4" fontId="4" fillId="20" borderId="42" xfId="0" applyNumberFormat="1" applyFont="1" applyFill="1" applyBorder="1" applyAlignment="1" applyProtection="1">
      <alignment horizontal="center" vertical="center"/>
    </xf>
    <xf numFmtId="4" fontId="4" fillId="20" borderId="21" xfId="0" applyNumberFormat="1" applyFont="1" applyFill="1" applyBorder="1" applyAlignment="1" applyProtection="1">
      <alignment horizontal="center" vertical="center"/>
    </xf>
    <xf numFmtId="4" fontId="4" fillId="20" borderId="24" xfId="0" applyNumberFormat="1" applyFont="1" applyFill="1" applyBorder="1" applyAlignment="1" applyProtection="1">
      <alignment horizontal="center" vertical="center"/>
    </xf>
    <xf numFmtId="9" fontId="4" fillId="20" borderId="24" xfId="1" applyFont="1" applyFill="1" applyBorder="1" applyAlignment="1" applyProtection="1">
      <alignment horizontal="center" vertical="center"/>
      <protection locked="0"/>
    </xf>
    <xf numFmtId="9" fontId="4" fillId="20" borderId="21" xfId="1" applyFont="1" applyFill="1" applyBorder="1" applyAlignment="1" applyProtection="1">
      <alignment horizontal="center" vertical="center"/>
      <protection locked="0"/>
    </xf>
    <xf numFmtId="9" fontId="4" fillId="0" borderId="14" xfId="1"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9" fontId="4" fillId="0" borderId="18" xfId="1" applyFont="1" applyBorder="1" applyAlignment="1" applyProtection="1">
      <alignment horizontal="center" vertical="center"/>
      <protection locked="0"/>
    </xf>
    <xf numFmtId="9" fontId="4" fillId="0" borderId="31" xfId="1" applyFont="1" applyBorder="1" applyAlignment="1" applyProtection="1">
      <alignment horizontal="center" vertical="center"/>
      <protection locked="0"/>
    </xf>
    <xf numFmtId="9" fontId="4" fillId="0" borderId="32" xfId="1" applyFont="1" applyBorder="1" applyAlignment="1" applyProtection="1">
      <alignment horizontal="center" vertical="center"/>
      <protection locked="0"/>
    </xf>
    <xf numFmtId="0" fontId="9" fillId="5" borderId="1" xfId="3" applyFont="1" applyFill="1" applyBorder="1" applyAlignment="1" applyProtection="1">
      <alignment horizontal="center" vertical="center" wrapText="1"/>
    </xf>
    <xf numFmtId="0" fontId="9" fillId="5" borderId="1" xfId="0" applyFont="1" applyFill="1" applyBorder="1" applyAlignment="1" applyProtection="1">
      <alignment horizontal="center" vertical="center" wrapText="1"/>
    </xf>
    <xf numFmtId="170" fontId="45" fillId="6" borderId="3" xfId="2" applyNumberFormat="1" applyFont="1" applyFill="1" applyBorder="1" applyAlignment="1" applyProtection="1">
      <alignment horizontal="center" vertical="center" wrapText="1"/>
    </xf>
    <xf numFmtId="170" fontId="45" fillId="6" borderId="6" xfId="2" applyNumberFormat="1" applyFont="1" applyFill="1" applyBorder="1" applyAlignment="1" applyProtection="1">
      <alignment horizontal="center" vertical="center" wrapText="1"/>
    </xf>
    <xf numFmtId="170" fontId="45" fillId="6" borderId="9" xfId="2" applyNumberFormat="1" applyFont="1" applyFill="1" applyBorder="1" applyAlignment="1" applyProtection="1">
      <alignment horizontal="center" vertical="center" wrapText="1"/>
    </xf>
    <xf numFmtId="3" fontId="45" fillId="6" borderId="3" xfId="2" applyNumberFormat="1" applyFont="1" applyFill="1" applyBorder="1" applyAlignment="1" applyProtection="1">
      <alignment horizontal="center" vertical="center" wrapText="1"/>
    </xf>
    <xf numFmtId="3" fontId="45" fillId="6" borderId="6" xfId="2" applyNumberFormat="1" applyFont="1" applyFill="1" applyBorder="1" applyAlignment="1" applyProtection="1">
      <alignment horizontal="center" vertical="center" wrapText="1"/>
    </xf>
    <xf numFmtId="3" fontId="45" fillId="6" borderId="9" xfId="2" applyNumberFormat="1" applyFont="1" applyFill="1" applyBorder="1" applyAlignment="1" applyProtection="1">
      <alignment horizontal="center" vertical="center" wrapText="1"/>
    </xf>
    <xf numFmtId="0" fontId="9" fillId="5" borderId="4" xfId="3" applyFont="1" applyFill="1" applyBorder="1" applyAlignment="1" applyProtection="1">
      <alignment horizontal="center" vertical="center" wrapText="1"/>
    </xf>
    <xf numFmtId="0" fontId="9" fillId="5" borderId="2" xfId="3" applyFont="1" applyFill="1" applyBorder="1" applyAlignment="1" applyProtection="1">
      <alignment horizontal="center" vertical="center" wrapText="1"/>
    </xf>
    <xf numFmtId="0" fontId="9" fillId="5" borderId="3" xfId="3" applyFont="1" applyFill="1" applyBorder="1" applyAlignment="1" applyProtection="1">
      <alignment horizontal="center" vertical="center" wrapText="1"/>
    </xf>
    <xf numFmtId="0" fontId="9" fillId="5" borderId="6" xfId="3" applyFont="1" applyFill="1" applyBorder="1" applyAlignment="1" applyProtection="1">
      <alignment horizontal="center" vertical="center" wrapText="1"/>
    </xf>
    <xf numFmtId="0" fontId="9" fillId="5" borderId="4" xfId="3" applyFont="1" applyFill="1" applyBorder="1" applyAlignment="1" applyProtection="1">
      <alignment horizontal="left" vertical="center" wrapText="1"/>
    </xf>
    <xf numFmtId="0" fontId="9" fillId="5" borderId="2" xfId="3" applyFont="1" applyFill="1" applyBorder="1" applyAlignment="1" applyProtection="1">
      <alignment horizontal="left" vertical="center" wrapText="1"/>
    </xf>
    <xf numFmtId="0" fontId="1" fillId="2" borderId="0" xfId="0" applyFont="1" applyFill="1" applyAlignment="1">
      <alignment horizontal="left" vertical="center"/>
    </xf>
  </cellXfs>
  <cellStyles count="2197">
    <cellStyle name="=C:\WINNT\SYSTEM32\COMMAND.COM" xfId="5"/>
    <cellStyle name="20% - Accent1 2" xfId="6"/>
    <cellStyle name="20% - Accent1 3" xfId="7"/>
    <cellStyle name="20% - Accent1 3 2" xfId="8"/>
    <cellStyle name="20% - Accent1 3 2 2" xfId="9"/>
    <cellStyle name="20% - Accent1 3 2 2 2" xfId="10"/>
    <cellStyle name="20% - Accent1 3 2 3" xfId="11"/>
    <cellStyle name="20% - Accent1 3 2 3 2" xfId="12"/>
    <cellStyle name="20% - Accent1 3 2 4" xfId="13"/>
    <cellStyle name="20% - Accent1 3 2 4 2" xfId="14"/>
    <cellStyle name="20% - Accent1 3 2 5" xfId="15"/>
    <cellStyle name="20% - Accent1 3 3" xfId="16"/>
    <cellStyle name="20% - Accent1 3 3 2" xfId="17"/>
    <cellStyle name="20% - Accent1 3 4" xfId="18"/>
    <cellStyle name="20% - Accent1 3 4 2" xfId="19"/>
    <cellStyle name="20% - Accent1 3 5" xfId="20"/>
    <cellStyle name="20% - Accent1 3 5 2" xfId="21"/>
    <cellStyle name="20% - Accent1 3 6" xfId="22"/>
    <cellStyle name="20% - Accent1 4" xfId="23"/>
    <cellStyle name="20% - Accent1 4 2" xfId="24"/>
    <cellStyle name="20% - Accent1 4 2 2" xfId="25"/>
    <cellStyle name="20% - Accent1 4 3" xfId="26"/>
    <cellStyle name="20% - Accent1 4 3 2" xfId="27"/>
    <cellStyle name="20% - Accent1 4 4" xfId="28"/>
    <cellStyle name="20% - Accent1 4 4 2" xfId="29"/>
    <cellStyle name="20% - Accent1 4 5" xfId="30"/>
    <cellStyle name="20% - Accent1 5" xfId="31"/>
    <cellStyle name="20% - Accent1 5 2" xfId="32"/>
    <cellStyle name="20% - Accent1 5 2 2" xfId="33"/>
    <cellStyle name="20% - Accent1 5 3" xfId="34"/>
    <cellStyle name="20% - Accent1 5 3 2" xfId="35"/>
    <cellStyle name="20% - Accent1 5 4" xfId="36"/>
    <cellStyle name="20% - Accent1 6" xfId="37"/>
    <cellStyle name="20% - Accent1 6 2" xfId="38"/>
    <cellStyle name="20% - Accent1 7" xfId="39"/>
    <cellStyle name="20% - Accent1 7 2" xfId="40"/>
    <cellStyle name="20% - Accent1 8" xfId="41"/>
    <cellStyle name="20% - Accent1 8 2" xfId="42"/>
    <cellStyle name="20% - Accent1 9" xfId="43"/>
    <cellStyle name="20% - Accent2 2" xfId="44"/>
    <cellStyle name="20% - Accent2 3" xfId="45"/>
    <cellStyle name="20% - Accent2 3 2" xfId="46"/>
    <cellStyle name="20% - Accent2 3 2 2" xfId="47"/>
    <cellStyle name="20% - Accent2 3 2 2 2" xfId="48"/>
    <cellStyle name="20% - Accent2 3 2 3" xfId="49"/>
    <cellStyle name="20% - Accent2 3 2 3 2" xfId="50"/>
    <cellStyle name="20% - Accent2 3 2 4" xfId="51"/>
    <cellStyle name="20% - Accent2 3 2 4 2" xfId="52"/>
    <cellStyle name="20% - Accent2 3 2 5" xfId="53"/>
    <cellStyle name="20% - Accent2 3 3" xfId="54"/>
    <cellStyle name="20% - Accent2 3 3 2" xfId="55"/>
    <cellStyle name="20% - Accent2 3 4" xfId="56"/>
    <cellStyle name="20% - Accent2 3 4 2" xfId="57"/>
    <cellStyle name="20% - Accent2 3 5" xfId="58"/>
    <cellStyle name="20% - Accent2 3 5 2" xfId="59"/>
    <cellStyle name="20% - Accent2 3 6" xfId="60"/>
    <cellStyle name="20% - Accent2 4" xfId="61"/>
    <cellStyle name="20% - Accent2 4 2" xfId="62"/>
    <cellStyle name="20% - Accent2 4 2 2" xfId="63"/>
    <cellStyle name="20% - Accent2 4 3" xfId="64"/>
    <cellStyle name="20% - Accent2 4 3 2" xfId="65"/>
    <cellStyle name="20% - Accent2 4 4" xfId="66"/>
    <cellStyle name="20% - Accent2 4 4 2" xfId="67"/>
    <cellStyle name="20% - Accent2 4 5" xfId="68"/>
    <cellStyle name="20% - Accent2 5" xfId="69"/>
    <cellStyle name="20% - Accent2 5 2" xfId="70"/>
    <cellStyle name="20% - Accent2 5 2 2" xfId="71"/>
    <cellStyle name="20% - Accent2 5 3" xfId="72"/>
    <cellStyle name="20% - Accent2 5 3 2" xfId="73"/>
    <cellStyle name="20% - Accent2 5 4" xfId="74"/>
    <cellStyle name="20% - Accent2 6" xfId="75"/>
    <cellStyle name="20% - Accent2 6 2" xfId="76"/>
    <cellStyle name="20% - Accent2 7" xfId="77"/>
    <cellStyle name="20% - Accent2 7 2" xfId="78"/>
    <cellStyle name="20% - Accent2 8" xfId="79"/>
    <cellStyle name="20% - Accent2 8 2" xfId="80"/>
    <cellStyle name="20% - Accent2 9" xfId="81"/>
    <cellStyle name="20% - Accent3 2" xfId="82"/>
    <cellStyle name="20% - Accent3 3" xfId="83"/>
    <cellStyle name="20% - Accent3 3 2" xfId="84"/>
    <cellStyle name="20% - Accent3 3 2 2" xfId="85"/>
    <cellStyle name="20% - Accent3 3 2 2 2" xfId="86"/>
    <cellStyle name="20% - Accent3 3 2 3" xfId="87"/>
    <cellStyle name="20% - Accent3 3 2 3 2" xfId="88"/>
    <cellStyle name="20% - Accent3 3 2 4" xfId="89"/>
    <cellStyle name="20% - Accent3 3 2 4 2" xfId="90"/>
    <cellStyle name="20% - Accent3 3 2 5" xfId="91"/>
    <cellStyle name="20% - Accent3 3 3" xfId="92"/>
    <cellStyle name="20% - Accent3 3 3 2" xfId="93"/>
    <cellStyle name="20% - Accent3 3 4" xfId="94"/>
    <cellStyle name="20% - Accent3 3 4 2" xfId="95"/>
    <cellStyle name="20% - Accent3 3 5" xfId="96"/>
    <cellStyle name="20% - Accent3 3 5 2" xfId="97"/>
    <cellStyle name="20% - Accent3 3 6" xfId="98"/>
    <cellStyle name="20% - Accent3 4" xfId="99"/>
    <cellStyle name="20% - Accent3 4 2" xfId="100"/>
    <cellStyle name="20% - Accent3 4 2 2" xfId="101"/>
    <cellStyle name="20% - Accent3 4 3" xfId="102"/>
    <cellStyle name="20% - Accent3 4 3 2" xfId="103"/>
    <cellStyle name="20% - Accent3 4 4" xfId="104"/>
    <cellStyle name="20% - Accent3 4 4 2" xfId="105"/>
    <cellStyle name="20% - Accent3 4 5" xfId="106"/>
    <cellStyle name="20% - Accent3 5" xfId="107"/>
    <cellStyle name="20% - Accent3 5 2" xfId="108"/>
    <cellStyle name="20% - Accent3 5 2 2" xfId="109"/>
    <cellStyle name="20% - Accent3 5 3" xfId="110"/>
    <cellStyle name="20% - Accent3 5 3 2" xfId="111"/>
    <cellStyle name="20% - Accent3 5 4" xfId="112"/>
    <cellStyle name="20% - Accent3 6" xfId="113"/>
    <cellStyle name="20% - Accent3 6 2" xfId="114"/>
    <cellStyle name="20% - Accent3 7" xfId="115"/>
    <cellStyle name="20% - Accent3 7 2" xfId="116"/>
    <cellStyle name="20% - Accent3 8" xfId="117"/>
    <cellStyle name="20% - Accent3 8 2" xfId="118"/>
    <cellStyle name="20% - Accent3 9" xfId="119"/>
    <cellStyle name="20% - Accent4 2" xfId="120"/>
    <cellStyle name="20% - Accent4 3" xfId="121"/>
    <cellStyle name="20% - Accent4 3 2" xfId="122"/>
    <cellStyle name="20% - Accent4 3 2 2" xfId="123"/>
    <cellStyle name="20% - Accent4 3 2 2 2" xfId="124"/>
    <cellStyle name="20% - Accent4 3 2 3" xfId="125"/>
    <cellStyle name="20% - Accent4 3 2 3 2" xfId="126"/>
    <cellStyle name="20% - Accent4 3 2 4" xfId="127"/>
    <cellStyle name="20% - Accent4 3 2 4 2" xfId="128"/>
    <cellStyle name="20% - Accent4 3 2 5" xfId="129"/>
    <cellStyle name="20% - Accent4 3 3" xfId="130"/>
    <cellStyle name="20% - Accent4 3 3 2" xfId="131"/>
    <cellStyle name="20% - Accent4 3 4" xfId="132"/>
    <cellStyle name="20% - Accent4 3 4 2" xfId="133"/>
    <cellStyle name="20% - Accent4 3 5" xfId="134"/>
    <cellStyle name="20% - Accent4 3 5 2" xfId="135"/>
    <cellStyle name="20% - Accent4 3 6" xfId="136"/>
    <cellStyle name="20% - Accent4 4" xfId="137"/>
    <cellStyle name="20% - Accent4 4 2" xfId="138"/>
    <cellStyle name="20% - Accent4 4 2 2" xfId="139"/>
    <cellStyle name="20% - Accent4 4 3" xfId="140"/>
    <cellStyle name="20% - Accent4 4 3 2" xfId="141"/>
    <cellStyle name="20% - Accent4 4 4" xfId="142"/>
    <cellStyle name="20% - Accent4 4 4 2" xfId="143"/>
    <cellStyle name="20% - Accent4 4 5" xfId="144"/>
    <cellStyle name="20% - Accent4 5" xfId="145"/>
    <cellStyle name="20% - Accent4 5 2" xfId="146"/>
    <cellStyle name="20% - Accent4 5 2 2" xfId="147"/>
    <cellStyle name="20% - Accent4 5 3" xfId="148"/>
    <cellStyle name="20% - Accent4 5 3 2" xfId="149"/>
    <cellStyle name="20% - Accent4 5 4" xfId="150"/>
    <cellStyle name="20% - Accent4 6" xfId="151"/>
    <cellStyle name="20% - Accent4 6 2" xfId="152"/>
    <cellStyle name="20% - Accent4 7" xfId="153"/>
    <cellStyle name="20% - Accent4 7 2" xfId="154"/>
    <cellStyle name="20% - Accent4 8" xfId="155"/>
    <cellStyle name="20% - Accent4 8 2" xfId="156"/>
    <cellStyle name="20% - Accent4 9" xfId="157"/>
    <cellStyle name="20% - Accent5 2" xfId="158"/>
    <cellStyle name="20% - Accent5 3" xfId="159"/>
    <cellStyle name="20% - Accent5 3 2" xfId="160"/>
    <cellStyle name="20% - Accent5 3 2 2" xfId="161"/>
    <cellStyle name="20% - Accent5 3 2 2 2" xfId="162"/>
    <cellStyle name="20% - Accent5 3 2 3" xfId="163"/>
    <cellStyle name="20% - Accent5 3 2 3 2" xfId="164"/>
    <cellStyle name="20% - Accent5 3 2 4" xfId="165"/>
    <cellStyle name="20% - Accent5 3 2 4 2" xfId="166"/>
    <cellStyle name="20% - Accent5 3 2 5" xfId="167"/>
    <cellStyle name="20% - Accent5 3 3" xfId="168"/>
    <cellStyle name="20% - Accent5 3 3 2" xfId="169"/>
    <cellStyle name="20% - Accent5 3 4" xfId="170"/>
    <cellStyle name="20% - Accent5 3 4 2" xfId="171"/>
    <cellStyle name="20% - Accent5 3 5" xfId="172"/>
    <cellStyle name="20% - Accent5 3 5 2" xfId="173"/>
    <cellStyle name="20% - Accent5 3 6" xfId="174"/>
    <cellStyle name="20% - Accent5 4" xfId="175"/>
    <cellStyle name="20% - Accent5 4 2" xfId="176"/>
    <cellStyle name="20% - Accent5 4 2 2" xfId="177"/>
    <cellStyle name="20% - Accent5 4 3" xfId="178"/>
    <cellStyle name="20% - Accent5 4 3 2" xfId="179"/>
    <cellStyle name="20% - Accent5 4 4" xfId="180"/>
    <cellStyle name="20% - Accent5 4 4 2" xfId="181"/>
    <cellStyle name="20% - Accent5 4 5" xfId="182"/>
    <cellStyle name="20% - Accent5 5" xfId="183"/>
    <cellStyle name="20% - Accent5 5 2" xfId="184"/>
    <cellStyle name="20% - Accent5 5 2 2" xfId="185"/>
    <cellStyle name="20% - Accent5 5 3" xfId="186"/>
    <cellStyle name="20% - Accent5 5 3 2" xfId="187"/>
    <cellStyle name="20% - Accent5 5 4" xfId="188"/>
    <cellStyle name="20% - Accent5 6" xfId="189"/>
    <cellStyle name="20% - Accent5 6 2" xfId="190"/>
    <cellStyle name="20% - Accent5 7" xfId="191"/>
    <cellStyle name="20% - Accent5 7 2" xfId="192"/>
    <cellStyle name="20% - Accent5 8" xfId="193"/>
    <cellStyle name="20% - Accent5 8 2" xfId="194"/>
    <cellStyle name="20% - Accent5 9" xfId="195"/>
    <cellStyle name="20% - Accent6 2" xfId="196"/>
    <cellStyle name="20% - Accent6 3" xfId="197"/>
    <cellStyle name="20% - Accent6 3 2" xfId="198"/>
    <cellStyle name="20% - Accent6 3 2 2" xfId="199"/>
    <cellStyle name="20% - Accent6 3 2 2 2" xfId="200"/>
    <cellStyle name="20% - Accent6 3 2 3" xfId="201"/>
    <cellStyle name="20% - Accent6 3 2 3 2" xfId="202"/>
    <cellStyle name="20% - Accent6 3 2 4" xfId="203"/>
    <cellStyle name="20% - Accent6 3 2 4 2" xfId="204"/>
    <cellStyle name="20% - Accent6 3 2 5" xfId="205"/>
    <cellStyle name="20% - Accent6 3 3" xfId="206"/>
    <cellStyle name="20% - Accent6 3 3 2" xfId="207"/>
    <cellStyle name="20% - Accent6 3 4" xfId="208"/>
    <cellStyle name="20% - Accent6 3 4 2" xfId="209"/>
    <cellStyle name="20% - Accent6 3 5" xfId="210"/>
    <cellStyle name="20% - Accent6 3 5 2" xfId="211"/>
    <cellStyle name="20% - Accent6 3 6" xfId="212"/>
    <cellStyle name="20% - Accent6 4" xfId="213"/>
    <cellStyle name="20% - Accent6 4 2" xfId="214"/>
    <cellStyle name="20% - Accent6 4 2 2" xfId="215"/>
    <cellStyle name="20% - Accent6 4 3" xfId="216"/>
    <cellStyle name="20% - Accent6 4 3 2" xfId="217"/>
    <cellStyle name="20% - Accent6 4 4" xfId="218"/>
    <cellStyle name="20% - Accent6 4 4 2" xfId="219"/>
    <cellStyle name="20% - Accent6 4 5" xfId="220"/>
    <cellStyle name="20% - Accent6 5" xfId="221"/>
    <cellStyle name="20% - Accent6 5 2" xfId="222"/>
    <cellStyle name="20% - Accent6 5 2 2" xfId="223"/>
    <cellStyle name="20% - Accent6 5 3" xfId="224"/>
    <cellStyle name="20% - Accent6 5 3 2" xfId="225"/>
    <cellStyle name="20% - Accent6 5 4" xfId="226"/>
    <cellStyle name="20% - Accent6 6" xfId="227"/>
    <cellStyle name="20% - Accent6 6 2" xfId="228"/>
    <cellStyle name="20% - Accent6 7" xfId="229"/>
    <cellStyle name="20% - Accent6 7 2" xfId="230"/>
    <cellStyle name="20% - Accent6 8" xfId="231"/>
    <cellStyle name="20% - Accent6 8 2" xfId="232"/>
    <cellStyle name="20% - Accent6 9" xfId="233"/>
    <cellStyle name="40% - Accent1 2" xfId="234"/>
    <cellStyle name="40% - Accent1 3" xfId="235"/>
    <cellStyle name="40% - Accent1 3 2" xfId="236"/>
    <cellStyle name="40% - Accent1 3 2 2" xfId="237"/>
    <cellStyle name="40% - Accent1 3 2 2 2" xfId="238"/>
    <cellStyle name="40% - Accent1 3 2 3" xfId="239"/>
    <cellStyle name="40% - Accent1 3 2 3 2" xfId="240"/>
    <cellStyle name="40% - Accent1 3 2 4" xfId="241"/>
    <cellStyle name="40% - Accent1 3 2 4 2" xfId="242"/>
    <cellStyle name="40% - Accent1 3 2 5" xfId="243"/>
    <cellStyle name="40% - Accent1 3 3" xfId="244"/>
    <cellStyle name="40% - Accent1 3 3 2" xfId="245"/>
    <cellStyle name="40% - Accent1 3 4" xfId="246"/>
    <cellStyle name="40% - Accent1 3 4 2" xfId="247"/>
    <cellStyle name="40% - Accent1 3 5" xfId="248"/>
    <cellStyle name="40% - Accent1 3 5 2" xfId="249"/>
    <cellStyle name="40% - Accent1 3 6" xfId="250"/>
    <cellStyle name="40% - Accent1 4" xfId="251"/>
    <cellStyle name="40% - Accent1 4 2" xfId="252"/>
    <cellStyle name="40% - Accent1 4 2 2" xfId="253"/>
    <cellStyle name="40% - Accent1 4 3" xfId="254"/>
    <cellStyle name="40% - Accent1 4 3 2" xfId="255"/>
    <cellStyle name="40% - Accent1 4 4" xfId="256"/>
    <cellStyle name="40% - Accent1 4 4 2" xfId="257"/>
    <cellStyle name="40% - Accent1 4 5" xfId="258"/>
    <cellStyle name="40% - Accent1 5" xfId="259"/>
    <cellStyle name="40% - Accent1 5 2" xfId="260"/>
    <cellStyle name="40% - Accent1 5 2 2" xfId="261"/>
    <cellStyle name="40% - Accent1 5 3" xfId="262"/>
    <cellStyle name="40% - Accent1 5 3 2" xfId="263"/>
    <cellStyle name="40% - Accent1 5 4" xfId="264"/>
    <cellStyle name="40% - Accent1 6" xfId="265"/>
    <cellStyle name="40% - Accent1 6 2" xfId="266"/>
    <cellStyle name="40% - Accent1 7" xfId="267"/>
    <cellStyle name="40% - Accent1 7 2" xfId="268"/>
    <cellStyle name="40% - Accent1 8" xfId="269"/>
    <cellStyle name="40% - Accent1 8 2" xfId="270"/>
    <cellStyle name="40% - Accent1 9" xfId="271"/>
    <cellStyle name="40% - Accent2 2" xfId="272"/>
    <cellStyle name="40% - Accent2 3" xfId="273"/>
    <cellStyle name="40% - Accent2 3 2" xfId="274"/>
    <cellStyle name="40% - Accent2 3 2 2" xfId="275"/>
    <cellStyle name="40% - Accent2 3 2 2 2" xfId="276"/>
    <cellStyle name="40% - Accent2 3 2 3" xfId="277"/>
    <cellStyle name="40% - Accent2 3 2 3 2" xfId="278"/>
    <cellStyle name="40% - Accent2 3 2 4" xfId="279"/>
    <cellStyle name="40% - Accent2 3 2 4 2" xfId="280"/>
    <cellStyle name="40% - Accent2 3 2 5" xfId="281"/>
    <cellStyle name="40% - Accent2 3 3" xfId="282"/>
    <cellStyle name="40% - Accent2 3 3 2" xfId="283"/>
    <cellStyle name="40% - Accent2 3 4" xfId="284"/>
    <cellStyle name="40% - Accent2 3 4 2" xfId="285"/>
    <cellStyle name="40% - Accent2 3 5" xfId="286"/>
    <cellStyle name="40% - Accent2 3 5 2" xfId="287"/>
    <cellStyle name="40% - Accent2 3 6" xfId="288"/>
    <cellStyle name="40% - Accent2 4" xfId="289"/>
    <cellStyle name="40% - Accent2 4 2" xfId="290"/>
    <cellStyle name="40% - Accent2 4 2 2" xfId="291"/>
    <cellStyle name="40% - Accent2 4 3" xfId="292"/>
    <cellStyle name="40% - Accent2 4 3 2" xfId="293"/>
    <cellStyle name="40% - Accent2 4 4" xfId="294"/>
    <cellStyle name="40% - Accent2 4 4 2" xfId="295"/>
    <cellStyle name="40% - Accent2 4 5" xfId="296"/>
    <cellStyle name="40% - Accent2 5" xfId="297"/>
    <cellStyle name="40% - Accent2 5 2" xfId="298"/>
    <cellStyle name="40% - Accent2 5 2 2" xfId="299"/>
    <cellStyle name="40% - Accent2 5 3" xfId="300"/>
    <cellStyle name="40% - Accent2 5 3 2" xfId="301"/>
    <cellStyle name="40% - Accent2 5 4" xfId="302"/>
    <cellStyle name="40% - Accent2 6" xfId="303"/>
    <cellStyle name="40% - Accent2 6 2" xfId="304"/>
    <cellStyle name="40% - Accent2 7" xfId="305"/>
    <cellStyle name="40% - Accent2 7 2" xfId="306"/>
    <cellStyle name="40% - Accent2 8" xfId="307"/>
    <cellStyle name="40% - Accent2 8 2" xfId="308"/>
    <cellStyle name="40% - Accent2 9" xfId="309"/>
    <cellStyle name="40% - Accent3 2" xfId="310"/>
    <cellStyle name="40% - Accent3 3" xfId="311"/>
    <cellStyle name="40% - Accent3 3 2" xfId="312"/>
    <cellStyle name="40% - Accent3 3 2 2" xfId="313"/>
    <cellStyle name="40% - Accent3 3 2 2 2" xfId="314"/>
    <cellStyle name="40% - Accent3 3 2 3" xfId="315"/>
    <cellStyle name="40% - Accent3 3 2 3 2" xfId="316"/>
    <cellStyle name="40% - Accent3 3 2 4" xfId="317"/>
    <cellStyle name="40% - Accent3 3 2 4 2" xfId="318"/>
    <cellStyle name="40% - Accent3 3 2 5" xfId="319"/>
    <cellStyle name="40% - Accent3 3 3" xfId="320"/>
    <cellStyle name="40% - Accent3 3 3 2" xfId="321"/>
    <cellStyle name="40% - Accent3 3 4" xfId="322"/>
    <cellStyle name="40% - Accent3 3 4 2" xfId="323"/>
    <cellStyle name="40% - Accent3 3 5" xfId="324"/>
    <cellStyle name="40% - Accent3 3 5 2" xfId="325"/>
    <cellStyle name="40% - Accent3 3 6" xfId="326"/>
    <cellStyle name="40% - Accent3 4" xfId="327"/>
    <cellStyle name="40% - Accent3 4 2" xfId="328"/>
    <cellStyle name="40% - Accent3 4 2 2" xfId="329"/>
    <cellStyle name="40% - Accent3 4 3" xfId="330"/>
    <cellStyle name="40% - Accent3 4 3 2" xfId="331"/>
    <cellStyle name="40% - Accent3 4 4" xfId="332"/>
    <cellStyle name="40% - Accent3 4 4 2" xfId="333"/>
    <cellStyle name="40% - Accent3 4 5" xfId="334"/>
    <cellStyle name="40% - Accent3 5" xfId="335"/>
    <cellStyle name="40% - Accent3 5 2" xfId="336"/>
    <cellStyle name="40% - Accent3 5 2 2" xfId="337"/>
    <cellStyle name="40% - Accent3 5 3" xfId="338"/>
    <cellStyle name="40% - Accent3 5 3 2" xfId="339"/>
    <cellStyle name="40% - Accent3 5 4" xfId="340"/>
    <cellStyle name="40% - Accent3 6" xfId="341"/>
    <cellStyle name="40% - Accent3 6 2" xfId="342"/>
    <cellStyle name="40% - Accent3 7" xfId="343"/>
    <cellStyle name="40% - Accent3 7 2" xfId="344"/>
    <cellStyle name="40% - Accent3 8" xfId="345"/>
    <cellStyle name="40% - Accent3 8 2" xfId="346"/>
    <cellStyle name="40% - Accent3 9" xfId="347"/>
    <cellStyle name="40% - Accent4 2" xfId="348"/>
    <cellStyle name="40% - Accent4 3" xfId="349"/>
    <cellStyle name="40% - Accent4 3 2" xfId="350"/>
    <cellStyle name="40% - Accent4 3 2 2" xfId="351"/>
    <cellStyle name="40% - Accent4 3 2 2 2" xfId="352"/>
    <cellStyle name="40% - Accent4 3 2 3" xfId="353"/>
    <cellStyle name="40% - Accent4 3 2 3 2" xfId="354"/>
    <cellStyle name="40% - Accent4 3 2 4" xfId="355"/>
    <cellStyle name="40% - Accent4 3 2 4 2" xfId="356"/>
    <cellStyle name="40% - Accent4 3 2 5" xfId="357"/>
    <cellStyle name="40% - Accent4 3 3" xfId="358"/>
    <cellStyle name="40% - Accent4 3 3 2" xfId="359"/>
    <cellStyle name="40% - Accent4 3 4" xfId="360"/>
    <cellStyle name="40% - Accent4 3 4 2" xfId="361"/>
    <cellStyle name="40% - Accent4 3 5" xfId="362"/>
    <cellStyle name="40% - Accent4 3 5 2" xfId="363"/>
    <cellStyle name="40% - Accent4 3 6" xfId="364"/>
    <cellStyle name="40% - Accent4 4" xfId="365"/>
    <cellStyle name="40% - Accent4 4 2" xfId="366"/>
    <cellStyle name="40% - Accent4 4 2 2" xfId="367"/>
    <cellStyle name="40% - Accent4 4 3" xfId="368"/>
    <cellStyle name="40% - Accent4 4 3 2" xfId="369"/>
    <cellStyle name="40% - Accent4 4 4" xfId="370"/>
    <cellStyle name="40% - Accent4 4 4 2" xfId="371"/>
    <cellStyle name="40% - Accent4 4 5" xfId="372"/>
    <cellStyle name="40% - Accent4 5" xfId="373"/>
    <cellStyle name="40% - Accent4 5 2" xfId="374"/>
    <cellStyle name="40% - Accent4 5 2 2" xfId="375"/>
    <cellStyle name="40% - Accent4 5 3" xfId="376"/>
    <cellStyle name="40% - Accent4 5 3 2" xfId="377"/>
    <cellStyle name="40% - Accent4 5 4" xfId="378"/>
    <cellStyle name="40% - Accent4 6" xfId="379"/>
    <cellStyle name="40% - Accent4 6 2" xfId="380"/>
    <cellStyle name="40% - Accent4 7" xfId="381"/>
    <cellStyle name="40% - Accent4 7 2" xfId="382"/>
    <cellStyle name="40% - Accent4 8" xfId="383"/>
    <cellStyle name="40% - Accent4 8 2" xfId="384"/>
    <cellStyle name="40% - Accent4 9" xfId="385"/>
    <cellStyle name="40% - Accent5 2" xfId="386"/>
    <cellStyle name="40% - Accent5 3" xfId="387"/>
    <cellStyle name="40% - Accent5 3 2" xfId="388"/>
    <cellStyle name="40% - Accent5 3 2 2" xfId="389"/>
    <cellStyle name="40% - Accent5 3 2 2 2" xfId="390"/>
    <cellStyle name="40% - Accent5 3 2 3" xfId="391"/>
    <cellStyle name="40% - Accent5 3 2 3 2" xfId="392"/>
    <cellStyle name="40% - Accent5 3 2 4" xfId="393"/>
    <cellStyle name="40% - Accent5 3 2 4 2" xfId="394"/>
    <cellStyle name="40% - Accent5 3 2 5" xfId="395"/>
    <cellStyle name="40% - Accent5 3 3" xfId="396"/>
    <cellStyle name="40% - Accent5 3 3 2" xfId="397"/>
    <cellStyle name="40% - Accent5 3 4" xfId="398"/>
    <cellStyle name="40% - Accent5 3 4 2" xfId="399"/>
    <cellStyle name="40% - Accent5 3 5" xfId="400"/>
    <cellStyle name="40% - Accent5 3 5 2" xfId="401"/>
    <cellStyle name="40% - Accent5 3 6" xfId="402"/>
    <cellStyle name="40% - Accent5 4" xfId="403"/>
    <cellStyle name="40% - Accent5 4 2" xfId="404"/>
    <cellStyle name="40% - Accent5 4 2 2" xfId="405"/>
    <cellStyle name="40% - Accent5 4 3" xfId="406"/>
    <cellStyle name="40% - Accent5 4 3 2" xfId="407"/>
    <cellStyle name="40% - Accent5 4 4" xfId="408"/>
    <cellStyle name="40% - Accent5 4 4 2" xfId="409"/>
    <cellStyle name="40% - Accent5 4 5" xfId="410"/>
    <cellStyle name="40% - Accent5 5" xfId="411"/>
    <cellStyle name="40% - Accent5 5 2" xfId="412"/>
    <cellStyle name="40% - Accent5 5 2 2" xfId="413"/>
    <cellStyle name="40% - Accent5 5 3" xfId="414"/>
    <cellStyle name="40% - Accent5 5 3 2" xfId="415"/>
    <cellStyle name="40% - Accent5 5 4" xfId="416"/>
    <cellStyle name="40% - Accent5 6" xfId="417"/>
    <cellStyle name="40% - Accent5 6 2" xfId="418"/>
    <cellStyle name="40% - Accent5 7" xfId="419"/>
    <cellStyle name="40% - Accent5 7 2" xfId="420"/>
    <cellStyle name="40% - Accent5 8" xfId="421"/>
    <cellStyle name="40% - Accent5 8 2" xfId="422"/>
    <cellStyle name="40% - Accent5 9" xfId="423"/>
    <cellStyle name="40% - Accent6 2" xfId="424"/>
    <cellStyle name="40% - Accent6 3" xfId="425"/>
    <cellStyle name="40% - Accent6 3 2" xfId="426"/>
    <cellStyle name="40% - Accent6 3 2 2" xfId="427"/>
    <cellStyle name="40% - Accent6 3 2 2 2" xfId="428"/>
    <cellStyle name="40% - Accent6 3 2 3" xfId="429"/>
    <cellStyle name="40% - Accent6 3 2 3 2" xfId="430"/>
    <cellStyle name="40% - Accent6 3 2 4" xfId="431"/>
    <cellStyle name="40% - Accent6 3 2 4 2" xfId="432"/>
    <cellStyle name="40% - Accent6 3 2 5" xfId="433"/>
    <cellStyle name="40% - Accent6 3 3" xfId="434"/>
    <cellStyle name="40% - Accent6 3 3 2" xfId="435"/>
    <cellStyle name="40% - Accent6 3 4" xfId="436"/>
    <cellStyle name="40% - Accent6 3 4 2" xfId="437"/>
    <cellStyle name="40% - Accent6 3 5" xfId="438"/>
    <cellStyle name="40% - Accent6 3 5 2" xfId="439"/>
    <cellStyle name="40% - Accent6 3 6" xfId="440"/>
    <cellStyle name="40% - Accent6 4" xfId="441"/>
    <cellStyle name="40% - Accent6 4 2" xfId="442"/>
    <cellStyle name="40% - Accent6 4 2 2" xfId="443"/>
    <cellStyle name="40% - Accent6 4 3" xfId="444"/>
    <cellStyle name="40% - Accent6 4 3 2" xfId="445"/>
    <cellStyle name="40% - Accent6 4 4" xfId="446"/>
    <cellStyle name="40% - Accent6 4 4 2" xfId="447"/>
    <cellStyle name="40% - Accent6 4 5" xfId="448"/>
    <cellStyle name="40% - Accent6 5" xfId="449"/>
    <cellStyle name="40% - Accent6 5 2" xfId="450"/>
    <cellStyle name="40% - Accent6 5 2 2" xfId="451"/>
    <cellStyle name="40% - Accent6 5 3" xfId="452"/>
    <cellStyle name="40% - Accent6 5 3 2" xfId="453"/>
    <cellStyle name="40% - Accent6 5 4" xfId="454"/>
    <cellStyle name="40% - Accent6 6" xfId="455"/>
    <cellStyle name="40% - Accent6 6 2" xfId="456"/>
    <cellStyle name="40% - Accent6 7" xfId="457"/>
    <cellStyle name="40% - Accent6 7 2" xfId="458"/>
    <cellStyle name="40% - Accent6 8" xfId="459"/>
    <cellStyle name="40% - Accent6 8 2" xfId="460"/>
    <cellStyle name="40% - Accent6 9" xfId="461"/>
    <cellStyle name="60% - Accent1 2" xfId="462"/>
    <cellStyle name="60% - Accent2 2" xfId="463"/>
    <cellStyle name="60% - Accent3 2" xfId="464"/>
    <cellStyle name="60% - Accent4 2" xfId="465"/>
    <cellStyle name="60% - Accent5 2" xfId="466"/>
    <cellStyle name="60% - Accent6 2" xfId="467"/>
    <cellStyle name="Accent1 2" xfId="468"/>
    <cellStyle name="Accent2 2" xfId="469"/>
    <cellStyle name="Accent3 2" xfId="470"/>
    <cellStyle name="Accent4 2" xfId="471"/>
    <cellStyle name="Accent5 2" xfId="472"/>
    <cellStyle name="Accent6 2" xfId="473"/>
    <cellStyle name="Bad 2" xfId="474"/>
    <cellStyle name="Calculation 2" xfId="475"/>
    <cellStyle name="Check Cell 2" xfId="476"/>
    <cellStyle name="Comma 10" xfId="477"/>
    <cellStyle name="Comma 10 2" xfId="478"/>
    <cellStyle name="Comma 10 2 2" xfId="479"/>
    <cellStyle name="Comma 10 3" xfId="480"/>
    <cellStyle name="Comma 10 3 2" xfId="481"/>
    <cellStyle name="Comma 10 4" xfId="482"/>
    <cellStyle name="Comma 2" xfId="483"/>
    <cellStyle name="Comma 2 2" xfId="484"/>
    <cellStyle name="Comma 2 3" xfId="485"/>
    <cellStyle name="Comma 2 4" xfId="486"/>
    <cellStyle name="Comma 3" xfId="487"/>
    <cellStyle name="Comma 3 2" xfId="488"/>
    <cellStyle name="Comma 3 3" xfId="489"/>
    <cellStyle name="Comma 4" xfId="490"/>
    <cellStyle name="Comma 4 2" xfId="491"/>
    <cellStyle name="Comma 4 2 2" xfId="492"/>
    <cellStyle name="Comma 4 2 2 2" xfId="493"/>
    <cellStyle name="Comma 4 2 2 2 2" xfId="494"/>
    <cellStyle name="Comma 4 2 2 2 2 2" xfId="495"/>
    <cellStyle name="Comma 4 2 2 2 3" xfId="496"/>
    <cellStyle name="Comma 4 2 2 2 3 2" xfId="497"/>
    <cellStyle name="Comma 4 2 2 2 4" xfId="498"/>
    <cellStyle name="Comma 4 2 2 2 4 2" xfId="499"/>
    <cellStyle name="Comma 4 2 2 2 5" xfId="500"/>
    <cellStyle name="Comma 4 2 2 3" xfId="501"/>
    <cellStyle name="Comma 4 2 2 3 2" xfId="502"/>
    <cellStyle name="Comma 4 2 2 4" xfId="503"/>
    <cellStyle name="Comma 4 2 2 4 2" xfId="504"/>
    <cellStyle name="Comma 4 2 2 5" xfId="505"/>
    <cellStyle name="Comma 4 2 2 5 2" xfId="506"/>
    <cellStyle name="Comma 4 2 2 6" xfId="507"/>
    <cellStyle name="Comma 4 2 3" xfId="508"/>
    <cellStyle name="Comma 4 2 3 2" xfId="509"/>
    <cellStyle name="Comma 4 2 3 2 2" xfId="510"/>
    <cellStyle name="Comma 4 2 3 3" xfId="511"/>
    <cellStyle name="Comma 4 2 3 3 2" xfId="512"/>
    <cellStyle name="Comma 4 2 3 4" xfId="513"/>
    <cellStyle name="Comma 4 2 3 4 2" xfId="514"/>
    <cellStyle name="Comma 4 2 3 5" xfId="515"/>
    <cellStyle name="Comma 4 2 4" xfId="516"/>
    <cellStyle name="Comma 4 2 4 2" xfId="517"/>
    <cellStyle name="Comma 4 2 5" xfId="518"/>
    <cellStyle name="Comma 4 2 5 2" xfId="519"/>
    <cellStyle name="Comma 4 2 6" xfId="520"/>
    <cellStyle name="Comma 4 2 6 2" xfId="521"/>
    <cellStyle name="Comma 4 2 7" xfId="522"/>
    <cellStyle name="Comma 4 3" xfId="523"/>
    <cellStyle name="Comma 4 3 2" xfId="524"/>
    <cellStyle name="Comma 4 3 2 2" xfId="525"/>
    <cellStyle name="Comma 4 3 2 2 2" xfId="526"/>
    <cellStyle name="Comma 4 3 2 3" xfId="527"/>
    <cellStyle name="Comma 4 3 2 3 2" xfId="528"/>
    <cellStyle name="Comma 4 3 2 4" xfId="529"/>
    <cellStyle name="Comma 4 3 2 4 2" xfId="530"/>
    <cellStyle name="Comma 4 3 2 5" xfId="531"/>
    <cellStyle name="Comma 4 3 3" xfId="532"/>
    <cellStyle name="Comma 4 3 3 2" xfId="533"/>
    <cellStyle name="Comma 4 3 4" xfId="534"/>
    <cellStyle name="Comma 4 3 4 2" xfId="535"/>
    <cellStyle name="Comma 4 3 5" xfId="536"/>
    <cellStyle name="Comma 4 3 5 2" xfId="537"/>
    <cellStyle name="Comma 4 3 6" xfId="538"/>
    <cellStyle name="Comma 4 4" xfId="539"/>
    <cellStyle name="Comma 4 4 2" xfId="540"/>
    <cellStyle name="Comma 4 4 2 2" xfId="541"/>
    <cellStyle name="Comma 4 4 3" xfId="542"/>
    <cellStyle name="Comma 4 4 3 2" xfId="543"/>
    <cellStyle name="Comma 4 4 4" xfId="544"/>
    <cellStyle name="Comma 4 4 4 2" xfId="545"/>
    <cellStyle name="Comma 4 4 5" xfId="546"/>
    <cellStyle name="Comma 4 5" xfId="547"/>
    <cellStyle name="Comma 4 5 2" xfId="548"/>
    <cellStyle name="Comma 4 6" xfId="549"/>
    <cellStyle name="Comma 4 6 2" xfId="550"/>
    <cellStyle name="Comma 4 7" xfId="551"/>
    <cellStyle name="Comma 4 7 2" xfId="552"/>
    <cellStyle name="Comma 4 8" xfId="553"/>
    <cellStyle name="Comma 5" xfId="554"/>
    <cellStyle name="Comma 6" xfId="555"/>
    <cellStyle name="Comma 6 2" xfId="556"/>
    <cellStyle name="Comma 6 2 2" xfId="557"/>
    <cellStyle name="Comma 6 2 2 2" xfId="558"/>
    <cellStyle name="Comma 6 2 2 2 2" xfId="559"/>
    <cellStyle name="Comma 6 2 2 3" xfId="560"/>
    <cellStyle name="Comma 6 2 2 3 2" xfId="561"/>
    <cellStyle name="Comma 6 2 2 4" xfId="562"/>
    <cellStyle name="Comma 6 2 2 4 2" xfId="563"/>
    <cellStyle name="Comma 6 2 2 5" xfId="564"/>
    <cellStyle name="Comma 6 2 3" xfId="565"/>
    <cellStyle name="Comma 6 2 3 2" xfId="566"/>
    <cellStyle name="Comma 6 2 4" xfId="567"/>
    <cellStyle name="Comma 6 2 4 2" xfId="568"/>
    <cellStyle name="Comma 6 2 5" xfId="569"/>
    <cellStyle name="Comma 6 2 5 2" xfId="570"/>
    <cellStyle name="Comma 6 2 6" xfId="571"/>
    <cellStyle name="Comma 6 3" xfId="572"/>
    <cellStyle name="Comma 6 3 2" xfId="573"/>
    <cellStyle name="Comma 6 3 2 2" xfId="574"/>
    <cellStyle name="Comma 6 3 3" xfId="575"/>
    <cellStyle name="Comma 6 3 3 2" xfId="576"/>
    <cellStyle name="Comma 6 3 4" xfId="577"/>
    <cellStyle name="Comma 6 3 4 2" xfId="578"/>
    <cellStyle name="Comma 6 3 5" xfId="579"/>
    <cellStyle name="Comma 6 4" xfId="580"/>
    <cellStyle name="Comma 6 4 2" xfId="581"/>
    <cellStyle name="Comma 6 5" xfId="582"/>
    <cellStyle name="Comma 6 5 2" xfId="583"/>
    <cellStyle name="Comma 6 6" xfId="584"/>
    <cellStyle name="Comma 6 6 2" xfId="585"/>
    <cellStyle name="Comma 6 7" xfId="586"/>
    <cellStyle name="Comma 7" xfId="587"/>
    <cellStyle name="Comma 8" xfId="588"/>
    <cellStyle name="Comma 8 2" xfId="589"/>
    <cellStyle name="Comma 8 2 2" xfId="590"/>
    <cellStyle name="Comma 8 2 2 2" xfId="591"/>
    <cellStyle name="Comma 8 2 2 2 2" xfId="592"/>
    <cellStyle name="Comma 8 2 2 3" xfId="593"/>
    <cellStyle name="Comma 8 2 2 3 2" xfId="594"/>
    <cellStyle name="Comma 8 2 2 4" xfId="595"/>
    <cellStyle name="Comma 8 2 2 4 2" xfId="596"/>
    <cellStyle name="Comma 8 2 2 5" xfId="597"/>
    <cellStyle name="Comma 8 2 3" xfId="598"/>
    <cellStyle name="Comma 8 2 3 2" xfId="599"/>
    <cellStyle name="Comma 8 2 4" xfId="600"/>
    <cellStyle name="Comma 8 2 4 2" xfId="601"/>
    <cellStyle name="Comma 8 2 5" xfId="602"/>
    <cellStyle name="Comma 8 2 5 2" xfId="603"/>
    <cellStyle name="Comma 8 2 6" xfId="604"/>
    <cellStyle name="Comma 8 3" xfId="605"/>
    <cellStyle name="Comma 8 3 2" xfId="606"/>
    <cellStyle name="Comma 8 3 2 2" xfId="607"/>
    <cellStyle name="Comma 8 3 3" xfId="608"/>
    <cellStyle name="Comma 8 3 3 2" xfId="609"/>
    <cellStyle name="Comma 8 3 4" xfId="610"/>
    <cellStyle name="Comma 8 3 4 2" xfId="611"/>
    <cellStyle name="Comma 8 3 5" xfId="612"/>
    <cellStyle name="Comma 8 4" xfId="613"/>
    <cellStyle name="Comma 8 4 2" xfId="614"/>
    <cellStyle name="Comma 8 5" xfId="615"/>
    <cellStyle name="Comma 8 5 2" xfId="616"/>
    <cellStyle name="Comma 8 6" xfId="617"/>
    <cellStyle name="Comma 8 6 2" xfId="618"/>
    <cellStyle name="Comma 8 7" xfId="619"/>
    <cellStyle name="Comma 9" xfId="620"/>
    <cellStyle name="Comma 9 2" xfId="621"/>
    <cellStyle name="Comma 9 2 2" xfId="622"/>
    <cellStyle name="Comma 9 2 2 2" xfId="623"/>
    <cellStyle name="Comma 9 2 2 2 2" xfId="624"/>
    <cellStyle name="Comma 9 2 2 3" xfId="625"/>
    <cellStyle name="Comma 9 2 2 3 2" xfId="626"/>
    <cellStyle name="Comma 9 2 2 4" xfId="627"/>
    <cellStyle name="Comma 9 2 2 4 2" xfId="628"/>
    <cellStyle name="Comma 9 2 2 5" xfId="629"/>
    <cellStyle name="Comma 9 2 3" xfId="630"/>
    <cellStyle name="Comma 9 2 3 2" xfId="631"/>
    <cellStyle name="Comma 9 2 4" xfId="632"/>
    <cellStyle name="Comma 9 2 4 2" xfId="633"/>
    <cellStyle name="Comma 9 2 5" xfId="634"/>
    <cellStyle name="Comma 9 2 5 2" xfId="635"/>
    <cellStyle name="Comma 9 2 6" xfId="636"/>
    <cellStyle name="Comma 9 3" xfId="637"/>
    <cellStyle name="Comma 9 3 2" xfId="638"/>
    <cellStyle name="Comma 9 3 2 2" xfId="639"/>
    <cellStyle name="Comma 9 3 3" xfId="640"/>
    <cellStyle name="Comma 9 3 3 2" xfId="641"/>
    <cellStyle name="Comma 9 3 4" xfId="642"/>
    <cellStyle name="Comma 9 3 4 2" xfId="643"/>
    <cellStyle name="Comma 9 3 5" xfId="644"/>
    <cellStyle name="Comma 9 4" xfId="645"/>
    <cellStyle name="Comma 9 4 2" xfId="646"/>
    <cellStyle name="Comma 9 5" xfId="647"/>
    <cellStyle name="Comma 9 5 2" xfId="648"/>
    <cellStyle name="Comma 9 6" xfId="649"/>
    <cellStyle name="Comma 9 6 2" xfId="650"/>
    <cellStyle name="Comma 9 7" xfId="651"/>
    <cellStyle name="Currency 2" xfId="652"/>
    <cellStyle name="Currency 2 2" xfId="653"/>
    <cellStyle name="Currency 2 2 2" xfId="654"/>
    <cellStyle name="Currency 2 2 3" xfId="655"/>
    <cellStyle name="Currency 2 3" xfId="656"/>
    <cellStyle name="Currency 2 3 2" xfId="657"/>
    <cellStyle name="Currency 2 3 2 2" xfId="658"/>
    <cellStyle name="Currency 2 3 2 2 2" xfId="659"/>
    <cellStyle name="Currency 2 3 2 2 2 2" xfId="660"/>
    <cellStyle name="Currency 2 3 2 2 2 2 2" xfId="661"/>
    <cellStyle name="Currency 2 3 2 2 2 3" xfId="662"/>
    <cellStyle name="Currency 2 3 2 2 2 3 2" xfId="663"/>
    <cellStyle name="Currency 2 3 2 2 2 4" xfId="664"/>
    <cellStyle name="Currency 2 3 2 2 2 4 2" xfId="665"/>
    <cellStyle name="Currency 2 3 2 2 2 5" xfId="666"/>
    <cellStyle name="Currency 2 3 2 2 3" xfId="667"/>
    <cellStyle name="Currency 2 3 2 2 3 2" xfId="668"/>
    <cellStyle name="Currency 2 3 2 2 4" xfId="669"/>
    <cellStyle name="Currency 2 3 2 2 4 2" xfId="670"/>
    <cellStyle name="Currency 2 3 2 2 5" xfId="671"/>
    <cellStyle name="Currency 2 3 2 2 5 2" xfId="672"/>
    <cellStyle name="Currency 2 3 2 2 6" xfId="673"/>
    <cellStyle name="Currency 2 3 2 3" xfId="674"/>
    <cellStyle name="Currency 2 3 2 3 2" xfId="675"/>
    <cellStyle name="Currency 2 3 2 3 2 2" xfId="676"/>
    <cellStyle name="Currency 2 3 2 3 3" xfId="677"/>
    <cellStyle name="Currency 2 3 2 3 3 2" xfId="678"/>
    <cellStyle name="Currency 2 3 2 3 4" xfId="679"/>
    <cellStyle name="Currency 2 3 2 3 4 2" xfId="680"/>
    <cellStyle name="Currency 2 3 2 3 5" xfId="681"/>
    <cellStyle name="Currency 2 3 2 4" xfId="682"/>
    <cellStyle name="Currency 2 3 2 4 2" xfId="683"/>
    <cellStyle name="Currency 2 3 2 5" xfId="684"/>
    <cellStyle name="Currency 2 3 2 5 2" xfId="685"/>
    <cellStyle name="Currency 2 3 2 6" xfId="686"/>
    <cellStyle name="Currency 2 3 2 6 2" xfId="687"/>
    <cellStyle name="Currency 2 3 2 7" xfId="688"/>
    <cellStyle name="Currency 2 3 3" xfId="689"/>
    <cellStyle name="Currency 2 3 3 2" xfId="690"/>
    <cellStyle name="Currency 2 3 3 2 2" xfId="691"/>
    <cellStyle name="Currency 2 3 3 2 2 2" xfId="692"/>
    <cellStyle name="Currency 2 3 3 2 3" xfId="693"/>
    <cellStyle name="Currency 2 3 3 2 3 2" xfId="694"/>
    <cellStyle name="Currency 2 3 3 2 4" xfId="695"/>
    <cellStyle name="Currency 2 3 3 2 4 2" xfId="696"/>
    <cellStyle name="Currency 2 3 3 2 5" xfId="697"/>
    <cellStyle name="Currency 2 3 3 3" xfId="698"/>
    <cellStyle name="Currency 2 3 3 3 2" xfId="699"/>
    <cellStyle name="Currency 2 3 3 4" xfId="700"/>
    <cellStyle name="Currency 2 3 3 4 2" xfId="701"/>
    <cellStyle name="Currency 2 3 3 5" xfId="702"/>
    <cellStyle name="Currency 2 3 3 5 2" xfId="703"/>
    <cellStyle name="Currency 2 3 3 6" xfId="704"/>
    <cellStyle name="Currency 2 3 4" xfId="705"/>
    <cellStyle name="Currency 2 3 4 2" xfId="706"/>
    <cellStyle name="Currency 2 3 4 2 2" xfId="707"/>
    <cellStyle name="Currency 2 3 4 3" xfId="708"/>
    <cellStyle name="Currency 2 3 4 3 2" xfId="709"/>
    <cellStyle name="Currency 2 3 4 4" xfId="710"/>
    <cellStyle name="Currency 2 3 4 4 2" xfId="711"/>
    <cellStyle name="Currency 2 3 4 5" xfId="712"/>
    <cellStyle name="Currency 2 3 5" xfId="713"/>
    <cellStyle name="Currency 2 3 5 2" xfId="714"/>
    <cellStyle name="Currency 2 3 6" xfId="715"/>
    <cellStyle name="Currency 2 3 6 2" xfId="716"/>
    <cellStyle name="Currency 2 3 7" xfId="717"/>
    <cellStyle name="Currency 2 3 7 2" xfId="718"/>
    <cellStyle name="Currency 2 3 8" xfId="719"/>
    <cellStyle name="Currency 2 4" xfId="720"/>
    <cellStyle name="Currency 3" xfId="721"/>
    <cellStyle name="Currency 3 2" xfId="722"/>
    <cellStyle name="Currency 3 3" xfId="723"/>
    <cellStyle name="Currency 4" xfId="724"/>
    <cellStyle name="Currency 4 2" xfId="725"/>
    <cellStyle name="Currency 4 2 2" xfId="726"/>
    <cellStyle name="Currency 4 2 2 2" xfId="727"/>
    <cellStyle name="Currency 4 2 2 2 2" xfId="728"/>
    <cellStyle name="Currency 4 2 2 2 2 2" xfId="729"/>
    <cellStyle name="Currency 4 2 2 2 3" xfId="730"/>
    <cellStyle name="Currency 4 2 2 2 3 2" xfId="731"/>
    <cellStyle name="Currency 4 2 2 2 4" xfId="732"/>
    <cellStyle name="Currency 4 2 2 2 4 2" xfId="733"/>
    <cellStyle name="Currency 4 2 2 2 5" xfId="734"/>
    <cellStyle name="Currency 4 2 2 3" xfId="735"/>
    <cellStyle name="Currency 4 2 2 3 2" xfId="736"/>
    <cellStyle name="Currency 4 2 2 4" xfId="737"/>
    <cellStyle name="Currency 4 2 2 4 2" xfId="738"/>
    <cellStyle name="Currency 4 2 2 5" xfId="739"/>
    <cellStyle name="Currency 4 2 2 5 2" xfId="740"/>
    <cellStyle name="Currency 4 2 2 6" xfId="741"/>
    <cellStyle name="Currency 4 2 3" xfId="742"/>
    <cellStyle name="Currency 4 2 3 2" xfId="743"/>
    <cellStyle name="Currency 4 2 3 2 2" xfId="744"/>
    <cellStyle name="Currency 4 2 3 3" xfId="745"/>
    <cellStyle name="Currency 4 2 3 3 2" xfId="746"/>
    <cellStyle name="Currency 4 2 3 4" xfId="747"/>
    <cellStyle name="Currency 4 2 3 4 2" xfId="748"/>
    <cellStyle name="Currency 4 2 3 5" xfId="749"/>
    <cellStyle name="Currency 4 2 4" xfId="750"/>
    <cellStyle name="Currency 4 2 4 2" xfId="751"/>
    <cellStyle name="Currency 4 2 5" xfId="752"/>
    <cellStyle name="Currency 4 2 5 2" xfId="753"/>
    <cellStyle name="Currency 4 2 6" xfId="754"/>
    <cellStyle name="Currency 4 2 6 2" xfId="755"/>
    <cellStyle name="Currency 4 2 7" xfId="756"/>
    <cellStyle name="Currency 4 3" xfId="757"/>
    <cellStyle name="Currency 4 3 2" xfId="758"/>
    <cellStyle name="Currency 4 3 2 2" xfId="759"/>
    <cellStyle name="Currency 4 3 2 2 2" xfId="760"/>
    <cellStyle name="Currency 4 3 2 3" xfId="761"/>
    <cellStyle name="Currency 4 3 2 3 2" xfId="762"/>
    <cellStyle name="Currency 4 3 2 4" xfId="763"/>
    <cellStyle name="Currency 4 3 2 4 2" xfId="764"/>
    <cellStyle name="Currency 4 3 2 5" xfId="765"/>
    <cellStyle name="Currency 4 3 3" xfId="766"/>
    <cellStyle name="Currency 4 3 3 2" xfId="767"/>
    <cellStyle name="Currency 4 3 4" xfId="768"/>
    <cellStyle name="Currency 4 3 4 2" xfId="769"/>
    <cellStyle name="Currency 4 3 5" xfId="770"/>
    <cellStyle name="Currency 4 3 5 2" xfId="771"/>
    <cellStyle name="Currency 4 3 6" xfId="772"/>
    <cellStyle name="Currency 4 4" xfId="773"/>
    <cellStyle name="Currency 4 4 2" xfId="774"/>
    <cellStyle name="Currency 4 4 2 2" xfId="775"/>
    <cellStyle name="Currency 4 4 3" xfId="776"/>
    <cellStyle name="Currency 4 4 3 2" xfId="777"/>
    <cellStyle name="Currency 4 4 4" xfId="778"/>
    <cellStyle name="Currency 4 4 4 2" xfId="779"/>
    <cellStyle name="Currency 4 4 5" xfId="780"/>
    <cellStyle name="Currency 4 5" xfId="781"/>
    <cellStyle name="Currency 4 5 2" xfId="782"/>
    <cellStyle name="Currency 4 6" xfId="783"/>
    <cellStyle name="Currency 4 6 2" xfId="784"/>
    <cellStyle name="Currency 4 7" xfId="785"/>
    <cellStyle name="Currency 4 7 2" xfId="786"/>
    <cellStyle name="Currency 4 8" xfId="787"/>
    <cellStyle name="Currency 5" xfId="788"/>
    <cellStyle name="Currency 5 2" xfId="789"/>
    <cellStyle name="Currency 5 2 2" xfId="790"/>
    <cellStyle name="Currency 5 3" xfId="791"/>
    <cellStyle name="Currency 5 3 2" xfId="792"/>
    <cellStyle name="Currency 5 4" xfId="793"/>
    <cellStyle name="Explanatory Text 2" xfId="794"/>
    <cellStyle name="globaldir" xfId="795"/>
    <cellStyle name="Good 2" xfId="796"/>
    <cellStyle name="Heading 1 2" xfId="797"/>
    <cellStyle name="Heading 2 2" xfId="798"/>
    <cellStyle name="Heading 3 2" xfId="799"/>
    <cellStyle name="Heading 3 3" xfId="800"/>
    <cellStyle name="Heading 4 2" xfId="801"/>
    <cellStyle name="Hyperlink 2" xfId="802"/>
    <cellStyle name="Input 2" xfId="803"/>
    <cellStyle name="Linked Cell 2" xfId="804"/>
    <cellStyle name="LockedStyle" xfId="805"/>
    <cellStyle name="Neutral 2" xfId="806"/>
    <cellStyle name="Normal" xfId="0" builtinId="0"/>
    <cellStyle name="Normal - Style1" xfId="807"/>
    <cellStyle name="Normal 10" xfId="808"/>
    <cellStyle name="Normal 10 2" xfId="809"/>
    <cellStyle name="Normal 10 2 2" xfId="810"/>
    <cellStyle name="Normal 10 2 2 2" xfId="811"/>
    <cellStyle name="Normal 10 2 2 2 2" xfId="812"/>
    <cellStyle name="Normal 10 2 2 2 2 2" xfId="813"/>
    <cellStyle name="Normal 10 2 2 2 3" xfId="814"/>
    <cellStyle name="Normal 10 2 2 2 3 2" xfId="815"/>
    <cellStyle name="Normal 10 2 2 2 4" xfId="816"/>
    <cellStyle name="Normal 10 2 2 2 4 2" xfId="817"/>
    <cellStyle name="Normal 10 2 2 2 5" xfId="818"/>
    <cellStyle name="Normal 10 2 2 3" xfId="819"/>
    <cellStyle name="Normal 10 2 2 3 2" xfId="820"/>
    <cellStyle name="Normal 10 2 2 4" xfId="821"/>
    <cellStyle name="Normal 10 2 2 4 2" xfId="822"/>
    <cellStyle name="Normal 10 2 2 5" xfId="823"/>
    <cellStyle name="Normal 10 2 2 5 2" xfId="824"/>
    <cellStyle name="Normal 10 2 2 6" xfId="825"/>
    <cellStyle name="Normal 10 2 3" xfId="826"/>
    <cellStyle name="Normal 10 2 3 2" xfId="827"/>
    <cellStyle name="Normal 10 2 3 2 2" xfId="828"/>
    <cellStyle name="Normal 10 2 3 3" xfId="829"/>
    <cellStyle name="Normal 10 2 3 3 2" xfId="830"/>
    <cellStyle name="Normal 10 2 3 4" xfId="831"/>
    <cellStyle name="Normal 10 2 3 4 2" xfId="832"/>
    <cellStyle name="Normal 10 2 3 5" xfId="833"/>
    <cellStyle name="Normal 10 2 4" xfId="834"/>
    <cellStyle name="Normal 10 2 4 2" xfId="835"/>
    <cellStyle name="Normal 10 2 5" xfId="836"/>
    <cellStyle name="Normal 10 2 5 2" xfId="837"/>
    <cellStyle name="Normal 10 2 6" xfId="838"/>
    <cellStyle name="Normal 10 2 6 2" xfId="839"/>
    <cellStyle name="Normal 10 2 7" xfId="840"/>
    <cellStyle name="Normal 10 3" xfId="841"/>
    <cellStyle name="Normal 10 3 2" xfId="842"/>
    <cellStyle name="Normal 10 3 2 2" xfId="843"/>
    <cellStyle name="Normal 10 3 2 2 2" xfId="844"/>
    <cellStyle name="Normal 10 3 2 3" xfId="845"/>
    <cellStyle name="Normal 10 3 2 3 2" xfId="846"/>
    <cellStyle name="Normal 10 3 2 4" xfId="847"/>
    <cellStyle name="Normal 10 3 2 4 2" xfId="848"/>
    <cellStyle name="Normal 10 3 2 5" xfId="849"/>
    <cellStyle name="Normal 10 3 3" xfId="850"/>
    <cellStyle name="Normal 10 3 3 2" xfId="851"/>
    <cellStyle name="Normal 10 3 4" xfId="852"/>
    <cellStyle name="Normal 10 3 4 2" xfId="853"/>
    <cellStyle name="Normal 10 3 5" xfId="854"/>
    <cellStyle name="Normal 10 3 5 2" xfId="855"/>
    <cellStyle name="Normal 10 3 6" xfId="856"/>
    <cellStyle name="Normal 10 4" xfId="857"/>
    <cellStyle name="Normal 10 4 2" xfId="858"/>
    <cellStyle name="Normal 10 4 2 2" xfId="859"/>
    <cellStyle name="Normal 10 4 3" xfId="860"/>
    <cellStyle name="Normal 10 4 3 2" xfId="861"/>
    <cellStyle name="Normal 10 4 4" xfId="862"/>
    <cellStyle name="Normal 10 4 4 2" xfId="863"/>
    <cellStyle name="Normal 10 4 5" xfId="864"/>
    <cellStyle name="Normal 10 5" xfId="865"/>
    <cellStyle name="Normal 10 5 2" xfId="866"/>
    <cellStyle name="Normal 10 6" xfId="867"/>
    <cellStyle name="Normal 10 6 2" xfId="868"/>
    <cellStyle name="Normal 10 7" xfId="869"/>
    <cellStyle name="Normal 10 7 2" xfId="870"/>
    <cellStyle name="Normal 10 8" xfId="871"/>
    <cellStyle name="Normal 11" xfId="872"/>
    <cellStyle name="Normal 12" xfId="873"/>
    <cellStyle name="Normal 13" xfId="874"/>
    <cellStyle name="Normal 14" xfId="875"/>
    <cellStyle name="Normal 14 2" xfId="876"/>
    <cellStyle name="Normal 14 5" xfId="877"/>
    <cellStyle name="Normal 15" xfId="878"/>
    <cellStyle name="Normal 15 2" xfId="879"/>
    <cellStyle name="Normal 15 2 2" xfId="880"/>
    <cellStyle name="Normal 15 2 2 2" xfId="881"/>
    <cellStyle name="Normal 15 2 2 2 2" xfId="882"/>
    <cellStyle name="Normal 15 2 2 3" xfId="883"/>
    <cellStyle name="Normal 15 2 2 3 2" xfId="884"/>
    <cellStyle name="Normal 15 2 2 4" xfId="885"/>
    <cellStyle name="Normal 15 2 2 4 2" xfId="886"/>
    <cellStyle name="Normal 15 2 2 5" xfId="887"/>
    <cellStyle name="Normal 15 2 3" xfId="888"/>
    <cellStyle name="Normal 15 2 3 2" xfId="889"/>
    <cellStyle name="Normal 15 2 4" xfId="890"/>
    <cellStyle name="Normal 15 2 4 2" xfId="891"/>
    <cellStyle name="Normal 15 2 5" xfId="892"/>
    <cellStyle name="Normal 15 2 5 2" xfId="893"/>
    <cellStyle name="Normal 15 2 6" xfId="894"/>
    <cellStyle name="Normal 15 3" xfId="895"/>
    <cellStyle name="Normal 15 3 2" xfId="896"/>
    <cellStyle name="Normal 15 3 2 2" xfId="897"/>
    <cellStyle name="Normal 15 3 3" xfId="898"/>
    <cellStyle name="Normal 15 3 3 2" xfId="899"/>
    <cellStyle name="Normal 15 3 4" xfId="900"/>
    <cellStyle name="Normal 15 3 4 2" xfId="901"/>
    <cellStyle name="Normal 15 3 5" xfId="902"/>
    <cellStyle name="Normal 15 4" xfId="903"/>
    <cellStyle name="Normal 15 4 2" xfId="904"/>
    <cellStyle name="Normal 15 5" xfId="905"/>
    <cellStyle name="Normal 15 5 2" xfId="906"/>
    <cellStyle name="Normal 15 6" xfId="907"/>
    <cellStyle name="Normal 15 6 2" xfId="908"/>
    <cellStyle name="Normal 15 7" xfId="909"/>
    <cellStyle name="Normal 16" xfId="910"/>
    <cellStyle name="Normal 16 2" xfId="911"/>
    <cellStyle name="Normal 16 2 2" xfId="912"/>
    <cellStyle name="Normal 16 2 2 2" xfId="913"/>
    <cellStyle name="Normal 16 2 2 2 2" xfId="914"/>
    <cellStyle name="Normal 16 2 2 3" xfId="915"/>
    <cellStyle name="Normal 16 2 2 3 2" xfId="916"/>
    <cellStyle name="Normal 16 2 2 4" xfId="917"/>
    <cellStyle name="Normal 16 2 2 4 2" xfId="918"/>
    <cellStyle name="Normal 16 2 2 5" xfId="919"/>
    <cellStyle name="Normal 16 2 3" xfId="920"/>
    <cellStyle name="Normal 16 2 3 2" xfId="921"/>
    <cellStyle name="Normal 16 2 4" xfId="922"/>
    <cellStyle name="Normal 16 2 4 2" xfId="923"/>
    <cellStyle name="Normal 16 2 5" xfId="924"/>
    <cellStyle name="Normal 16 2 5 2" xfId="925"/>
    <cellStyle name="Normal 16 2 6" xfId="926"/>
    <cellStyle name="Normal 16 3" xfId="927"/>
    <cellStyle name="Normal 16 3 2" xfId="928"/>
    <cellStyle name="Normal 16 3 2 2" xfId="929"/>
    <cellStyle name="Normal 16 3 3" xfId="930"/>
    <cellStyle name="Normal 16 3 3 2" xfId="931"/>
    <cellStyle name="Normal 16 3 4" xfId="932"/>
    <cellStyle name="Normal 16 3 4 2" xfId="933"/>
    <cellStyle name="Normal 16 3 5" xfId="934"/>
    <cellStyle name="Normal 16 4" xfId="935"/>
    <cellStyle name="Normal 16 4 2" xfId="936"/>
    <cellStyle name="Normal 16 5" xfId="937"/>
    <cellStyle name="Normal 16 5 2" xfId="938"/>
    <cellStyle name="Normal 16 6" xfId="939"/>
    <cellStyle name="Normal 16 6 2" xfId="940"/>
    <cellStyle name="Normal 16 7" xfId="941"/>
    <cellStyle name="Normal 17" xfId="942"/>
    <cellStyle name="Normal 17 2" xfId="943"/>
    <cellStyle name="Normal 17 2 2" xfId="944"/>
    <cellStyle name="Normal 17 2 2 2" xfId="945"/>
    <cellStyle name="Normal 17 2 2 2 2" xfId="946"/>
    <cellStyle name="Normal 17 2 2 3" xfId="947"/>
    <cellStyle name="Normal 17 2 2 3 2" xfId="948"/>
    <cellStyle name="Normal 17 2 2 4" xfId="949"/>
    <cellStyle name="Normal 17 2 2 4 2" xfId="950"/>
    <cellStyle name="Normal 17 2 2 5" xfId="951"/>
    <cellStyle name="Normal 17 2 3" xfId="952"/>
    <cellStyle name="Normal 17 2 3 2" xfId="953"/>
    <cellStyle name="Normal 17 2 4" xfId="954"/>
    <cellStyle name="Normal 17 2 4 2" xfId="955"/>
    <cellStyle name="Normal 17 2 5" xfId="956"/>
    <cellStyle name="Normal 17 2 5 2" xfId="957"/>
    <cellStyle name="Normal 17 2 6" xfId="958"/>
    <cellStyle name="Normal 17 3" xfId="959"/>
    <cellStyle name="Normal 17 3 2" xfId="960"/>
    <cellStyle name="Normal 17 3 2 2" xfId="961"/>
    <cellStyle name="Normal 17 3 3" xfId="962"/>
    <cellStyle name="Normal 17 3 3 2" xfId="963"/>
    <cellStyle name="Normal 17 3 4" xfId="964"/>
    <cellStyle name="Normal 17 3 4 2" xfId="965"/>
    <cellStyle name="Normal 17 3 5" xfId="966"/>
    <cellStyle name="Normal 17 4" xfId="967"/>
    <cellStyle name="Normal 17 4 2" xfId="968"/>
    <cellStyle name="Normal 17 5" xfId="969"/>
    <cellStyle name="Normal 17 5 2" xfId="970"/>
    <cellStyle name="Normal 17 6" xfId="971"/>
    <cellStyle name="Normal 17 6 2" xfId="972"/>
    <cellStyle name="Normal 17 7" xfId="973"/>
    <cellStyle name="Normal 18" xfId="974"/>
    <cellStyle name="Normal 18 2" xfId="975"/>
    <cellStyle name="Normal 18 2 2" xfId="976"/>
    <cellStyle name="Normal 18 2 2 2" xfId="977"/>
    <cellStyle name="Normal 18 2 2 2 2" xfId="978"/>
    <cellStyle name="Normal 18 2 2 3" xfId="979"/>
    <cellStyle name="Normal 18 2 2 3 2" xfId="980"/>
    <cellStyle name="Normal 18 2 2 4" xfId="981"/>
    <cellStyle name="Normal 18 2 2 4 2" xfId="982"/>
    <cellStyle name="Normal 18 2 2 5" xfId="983"/>
    <cellStyle name="Normal 18 2 3" xfId="984"/>
    <cellStyle name="Normal 18 2 3 2" xfId="985"/>
    <cellStyle name="Normal 18 2 4" xfId="986"/>
    <cellStyle name="Normal 18 2 4 2" xfId="987"/>
    <cellStyle name="Normal 18 2 5" xfId="988"/>
    <cellStyle name="Normal 18 2 5 2" xfId="989"/>
    <cellStyle name="Normal 18 2 6" xfId="990"/>
    <cellStyle name="Normal 18 3" xfId="991"/>
    <cellStyle name="Normal 18 3 2" xfId="992"/>
    <cellStyle name="Normal 18 3 2 2" xfId="993"/>
    <cellStyle name="Normal 18 3 3" xfId="994"/>
    <cellStyle name="Normal 18 3 3 2" xfId="995"/>
    <cellStyle name="Normal 18 3 4" xfId="996"/>
    <cellStyle name="Normal 18 3 4 2" xfId="997"/>
    <cellStyle name="Normal 18 3 5" xfId="998"/>
    <cellStyle name="Normal 18 4" xfId="999"/>
    <cellStyle name="Normal 18 4 2" xfId="1000"/>
    <cellStyle name="Normal 18 5" xfId="1001"/>
    <cellStyle name="Normal 18 5 2" xfId="1002"/>
    <cellStyle name="Normal 18 6" xfId="1003"/>
    <cellStyle name="Normal 18 6 2" xfId="1004"/>
    <cellStyle name="Normal 18 7" xfId="1005"/>
    <cellStyle name="Normal 19" xfId="1006"/>
    <cellStyle name="Normal 19 2" xfId="1007"/>
    <cellStyle name="Normal 2" xfId="3"/>
    <cellStyle name="Normal 2 2" xfId="1008"/>
    <cellStyle name="Normal 2 2 2" xfId="1009"/>
    <cellStyle name="Normal 2 2 2 2" xfId="1010"/>
    <cellStyle name="Normal 2 2 2 3" xfId="1011"/>
    <cellStyle name="Normal 2 2 2 3 2" xfId="1012"/>
    <cellStyle name="Normal 2 2 2 3 2 2" xfId="1013"/>
    <cellStyle name="Normal 2 2 2 3 2 2 2" xfId="1014"/>
    <cellStyle name="Normal 2 2 2 3 2 3" xfId="1015"/>
    <cellStyle name="Normal 2 2 2 3 2 3 2" xfId="1016"/>
    <cellStyle name="Normal 2 2 2 3 2 4" xfId="1017"/>
    <cellStyle name="Normal 2 2 2 3 2 4 2" xfId="1018"/>
    <cellStyle name="Normal 2 2 2 3 2 5" xfId="1019"/>
    <cellStyle name="Normal 2 2 2 3 3" xfId="1020"/>
    <cellStyle name="Normal 2 2 2 3 3 2" xfId="1021"/>
    <cellStyle name="Normal 2 2 2 3 4" xfId="1022"/>
    <cellStyle name="Normal 2 2 2 3 4 2" xfId="1023"/>
    <cellStyle name="Normal 2 2 2 3 5" xfId="1024"/>
    <cellStyle name="Normal 2 2 2 3 5 2" xfId="1025"/>
    <cellStyle name="Normal 2 2 2 3 6" xfId="1026"/>
    <cellStyle name="Normal 2 2 2 4" xfId="1027"/>
    <cellStyle name="Normal 2 2 2 4 2" xfId="1028"/>
    <cellStyle name="Normal 2 2 2 4 2 2" xfId="1029"/>
    <cellStyle name="Normal 2 2 2 4 3" xfId="1030"/>
    <cellStyle name="Normal 2 2 2 4 3 2" xfId="1031"/>
    <cellStyle name="Normal 2 2 2 4 4" xfId="1032"/>
    <cellStyle name="Normal 2 2 2 4 4 2" xfId="1033"/>
    <cellStyle name="Normal 2 2 2 4 5" xfId="1034"/>
    <cellStyle name="Normal 2 2 2 5" xfId="1035"/>
    <cellStyle name="Normal 2 2 2 5 2" xfId="1036"/>
    <cellStyle name="Normal 2 2 2 6" xfId="1037"/>
    <cellStyle name="Normal 2 2 2 6 2" xfId="1038"/>
    <cellStyle name="Normal 2 2 2 7" xfId="1039"/>
    <cellStyle name="Normal 2 2 2 7 2" xfId="1040"/>
    <cellStyle name="Normal 2 2 2 8" xfId="1041"/>
    <cellStyle name="Normal 2 2 3" xfId="1042"/>
    <cellStyle name="Normal 2 2 4" xfId="1043"/>
    <cellStyle name="Normal 2 2 4 2" xfId="1044"/>
    <cellStyle name="Normal 2 2 4 2 2" xfId="1045"/>
    <cellStyle name="Normal 2 2 4 2 2 2" xfId="1046"/>
    <cellStyle name="Normal 2 2 4 2 2 2 2" xfId="1047"/>
    <cellStyle name="Normal 2 2 4 2 2 3" xfId="1048"/>
    <cellStyle name="Normal 2 2 4 2 2 3 2" xfId="1049"/>
    <cellStyle name="Normal 2 2 4 2 2 4" xfId="1050"/>
    <cellStyle name="Normal 2 2 4 2 2 4 2" xfId="1051"/>
    <cellStyle name="Normal 2 2 4 2 2 5" xfId="1052"/>
    <cellStyle name="Normal 2 2 4 2 3" xfId="1053"/>
    <cellStyle name="Normal 2 2 4 2 3 2" xfId="1054"/>
    <cellStyle name="Normal 2 2 4 2 4" xfId="1055"/>
    <cellStyle name="Normal 2 2 4 2 4 2" xfId="1056"/>
    <cellStyle name="Normal 2 2 4 2 5" xfId="1057"/>
    <cellStyle name="Normal 2 2 4 2 5 2" xfId="1058"/>
    <cellStyle name="Normal 2 2 4 2 6" xfId="1059"/>
    <cellStyle name="Normal 2 2 4 3" xfId="1060"/>
    <cellStyle name="Normal 2 2 4 3 2" xfId="1061"/>
    <cellStyle name="Normal 2 2 4 3 2 2" xfId="1062"/>
    <cellStyle name="Normal 2 2 4 3 3" xfId="1063"/>
    <cellStyle name="Normal 2 2 4 3 3 2" xfId="1064"/>
    <cellStyle name="Normal 2 2 4 3 4" xfId="1065"/>
    <cellStyle name="Normal 2 2 4 3 4 2" xfId="1066"/>
    <cellStyle name="Normal 2 2 4 3 5" xfId="1067"/>
    <cellStyle name="Normal 2 2 4 4" xfId="1068"/>
    <cellStyle name="Normal 2 2 4 4 2" xfId="1069"/>
    <cellStyle name="Normal 2 2 4 5" xfId="1070"/>
    <cellStyle name="Normal 2 2 4 5 2" xfId="1071"/>
    <cellStyle name="Normal 2 2 4 6" xfId="1072"/>
    <cellStyle name="Normal 2 2 4 6 2" xfId="1073"/>
    <cellStyle name="Normal 2 2 4 7" xfId="1074"/>
    <cellStyle name="Normal 2 2 5" xfId="1075"/>
    <cellStyle name="Normal 2 2 5 2" xfId="1076"/>
    <cellStyle name="Normal 2 2 5 2 2" xfId="1077"/>
    <cellStyle name="Normal 2 2 5 2 2 2" xfId="1078"/>
    <cellStyle name="Normal 2 2 5 2 2 2 2" xfId="1079"/>
    <cellStyle name="Normal 2 2 5 2 2 3" xfId="1080"/>
    <cellStyle name="Normal 2 2 5 2 2 3 2" xfId="1081"/>
    <cellStyle name="Normal 2 2 5 2 2 4" xfId="1082"/>
    <cellStyle name="Normal 2 2 5 2 2 4 2" xfId="1083"/>
    <cellStyle name="Normal 2 2 5 2 2 5" xfId="1084"/>
    <cellStyle name="Normal 2 2 5 2 3" xfId="1085"/>
    <cellStyle name="Normal 2 2 5 2 3 2" xfId="1086"/>
    <cellStyle name="Normal 2 2 5 2 4" xfId="1087"/>
    <cellStyle name="Normal 2 2 5 2 4 2" xfId="1088"/>
    <cellStyle name="Normal 2 2 5 2 5" xfId="1089"/>
    <cellStyle name="Normal 2 2 5 2 5 2" xfId="1090"/>
    <cellStyle name="Normal 2 2 5 2 6" xfId="1091"/>
    <cellStyle name="Normal 2 2 5 3" xfId="1092"/>
    <cellStyle name="Normal 2 2 5 3 2" xfId="1093"/>
    <cellStyle name="Normal 2 2 5 3 2 2" xfId="1094"/>
    <cellStyle name="Normal 2 2 5 3 3" xfId="1095"/>
    <cellStyle name="Normal 2 2 5 3 3 2" xfId="1096"/>
    <cellStyle name="Normal 2 2 5 3 4" xfId="1097"/>
    <cellStyle name="Normal 2 2 5 3 4 2" xfId="1098"/>
    <cellStyle name="Normal 2 2 5 3 5" xfId="1099"/>
    <cellStyle name="Normal 2 2 5 4" xfId="1100"/>
    <cellStyle name="Normal 2 2 5 4 2" xfId="1101"/>
    <cellStyle name="Normal 2 2 5 5" xfId="1102"/>
    <cellStyle name="Normal 2 2 5 5 2" xfId="1103"/>
    <cellStyle name="Normal 2 2 5 6" xfId="1104"/>
    <cellStyle name="Normal 2 2 5 6 2" xfId="1105"/>
    <cellStyle name="Normal 2 2 5 7" xfId="1106"/>
    <cellStyle name="Normal 2 2 5 8" xfId="1107"/>
    <cellStyle name="Normal 2 3" xfId="1108"/>
    <cellStyle name="Normal 2 3 10" xfId="1109"/>
    <cellStyle name="Normal 2 3 2" xfId="1110"/>
    <cellStyle name="Normal 2 3 2 2" xfId="1111"/>
    <cellStyle name="Normal 2 3 2 2 2" xfId="1112"/>
    <cellStyle name="Normal 2 3 2 2 2 2" xfId="1113"/>
    <cellStyle name="Normal 2 3 2 2 2 2 2" xfId="1114"/>
    <cellStyle name="Normal 2 3 2 2 2 2 2 2" xfId="1115"/>
    <cellStyle name="Normal 2 3 2 2 2 2 3" xfId="1116"/>
    <cellStyle name="Normal 2 3 2 2 2 2 3 2" xfId="1117"/>
    <cellStyle name="Normal 2 3 2 2 2 2 4" xfId="1118"/>
    <cellStyle name="Normal 2 3 2 2 2 2 4 2" xfId="1119"/>
    <cellStyle name="Normal 2 3 2 2 2 2 5" xfId="1120"/>
    <cellStyle name="Normal 2 3 2 2 2 3" xfId="1121"/>
    <cellStyle name="Normal 2 3 2 2 2 3 2" xfId="1122"/>
    <cellStyle name="Normal 2 3 2 2 2 4" xfId="1123"/>
    <cellStyle name="Normal 2 3 2 2 2 4 2" xfId="1124"/>
    <cellStyle name="Normal 2 3 2 2 2 5" xfId="1125"/>
    <cellStyle name="Normal 2 3 2 2 2 5 2" xfId="1126"/>
    <cellStyle name="Normal 2 3 2 2 2 6" xfId="1127"/>
    <cellStyle name="Normal 2 3 2 2 3" xfId="1128"/>
    <cellStyle name="Normal 2 3 2 2 3 2" xfId="1129"/>
    <cellStyle name="Normal 2 3 2 2 3 2 2" xfId="1130"/>
    <cellStyle name="Normal 2 3 2 2 3 3" xfId="1131"/>
    <cellStyle name="Normal 2 3 2 2 3 3 2" xfId="1132"/>
    <cellStyle name="Normal 2 3 2 2 3 4" xfId="1133"/>
    <cellStyle name="Normal 2 3 2 2 3 4 2" xfId="1134"/>
    <cellStyle name="Normal 2 3 2 2 3 5" xfId="1135"/>
    <cellStyle name="Normal 2 3 2 2 4" xfId="1136"/>
    <cellStyle name="Normal 2 3 2 2 4 2" xfId="1137"/>
    <cellStyle name="Normal 2 3 2 2 5" xfId="1138"/>
    <cellStyle name="Normal 2 3 2 2 5 2" xfId="1139"/>
    <cellStyle name="Normal 2 3 2 2 6" xfId="1140"/>
    <cellStyle name="Normal 2 3 2 2 6 2" xfId="1141"/>
    <cellStyle name="Normal 2 3 2 2 7" xfId="1142"/>
    <cellStyle name="Normal 2 3 2 3" xfId="1143"/>
    <cellStyle name="Normal 2 3 2 3 2" xfId="1144"/>
    <cellStyle name="Normal 2 3 2 3 2 2" xfId="1145"/>
    <cellStyle name="Normal 2 3 2 3 2 2 2" xfId="1146"/>
    <cellStyle name="Normal 2 3 2 3 2 3" xfId="1147"/>
    <cellStyle name="Normal 2 3 2 3 2 3 2" xfId="1148"/>
    <cellStyle name="Normal 2 3 2 3 2 4" xfId="1149"/>
    <cellStyle name="Normal 2 3 2 3 2 4 2" xfId="1150"/>
    <cellStyle name="Normal 2 3 2 3 2 5" xfId="1151"/>
    <cellStyle name="Normal 2 3 2 3 3" xfId="1152"/>
    <cellStyle name="Normal 2 3 2 3 3 2" xfId="1153"/>
    <cellStyle name="Normal 2 3 2 3 4" xfId="1154"/>
    <cellStyle name="Normal 2 3 2 3 4 2" xfId="1155"/>
    <cellStyle name="Normal 2 3 2 3 5" xfId="1156"/>
    <cellStyle name="Normal 2 3 2 3 5 2" xfId="1157"/>
    <cellStyle name="Normal 2 3 2 3 6" xfId="1158"/>
    <cellStyle name="Normal 2 3 2 4" xfId="1159"/>
    <cellStyle name="Normal 2 3 2 4 2" xfId="1160"/>
    <cellStyle name="Normal 2 3 2 4 2 2" xfId="1161"/>
    <cellStyle name="Normal 2 3 2 4 3" xfId="1162"/>
    <cellStyle name="Normal 2 3 2 4 3 2" xfId="1163"/>
    <cellStyle name="Normal 2 3 2 4 4" xfId="1164"/>
    <cellStyle name="Normal 2 3 2 4 4 2" xfId="1165"/>
    <cellStyle name="Normal 2 3 2 4 5" xfId="1166"/>
    <cellStyle name="Normal 2 3 2 5" xfId="1167"/>
    <cellStyle name="Normal 2 3 2 5 2" xfId="1168"/>
    <cellStyle name="Normal 2 3 2 6" xfId="1169"/>
    <cellStyle name="Normal 2 3 2 6 2" xfId="1170"/>
    <cellStyle name="Normal 2 3 2 7" xfId="1171"/>
    <cellStyle name="Normal 2 3 2 7 2" xfId="1172"/>
    <cellStyle name="Normal 2 3 2 8" xfId="1173"/>
    <cellStyle name="Normal 2 3 3" xfId="1174"/>
    <cellStyle name="Normal 2 3 4" xfId="1175"/>
    <cellStyle name="Normal 2 3 4 2" xfId="1176"/>
    <cellStyle name="Normal 2 3 4 2 2" xfId="1177"/>
    <cellStyle name="Normal 2 3 4 2 2 2" xfId="1178"/>
    <cellStyle name="Normal 2 3 4 2 2 2 2" xfId="1179"/>
    <cellStyle name="Normal 2 3 4 2 2 3" xfId="1180"/>
    <cellStyle name="Normal 2 3 4 2 2 3 2" xfId="1181"/>
    <cellStyle name="Normal 2 3 4 2 2 4" xfId="1182"/>
    <cellStyle name="Normal 2 3 4 2 2 4 2" xfId="1183"/>
    <cellStyle name="Normal 2 3 4 2 2 5" xfId="1184"/>
    <cellStyle name="Normal 2 3 4 2 3" xfId="1185"/>
    <cellStyle name="Normal 2 3 4 2 3 2" xfId="1186"/>
    <cellStyle name="Normal 2 3 4 2 4" xfId="1187"/>
    <cellStyle name="Normal 2 3 4 2 4 2" xfId="1188"/>
    <cellStyle name="Normal 2 3 4 2 5" xfId="1189"/>
    <cellStyle name="Normal 2 3 4 2 5 2" xfId="1190"/>
    <cellStyle name="Normal 2 3 4 2 6" xfId="1191"/>
    <cellStyle name="Normal 2 3 4 3" xfId="1192"/>
    <cellStyle name="Normal 2 3 4 3 2" xfId="1193"/>
    <cellStyle name="Normal 2 3 4 3 2 2" xfId="1194"/>
    <cellStyle name="Normal 2 3 4 3 3" xfId="1195"/>
    <cellStyle name="Normal 2 3 4 3 3 2" xfId="1196"/>
    <cellStyle name="Normal 2 3 4 3 4" xfId="1197"/>
    <cellStyle name="Normal 2 3 4 3 4 2" xfId="1198"/>
    <cellStyle name="Normal 2 3 4 3 5" xfId="1199"/>
    <cellStyle name="Normal 2 3 4 4" xfId="1200"/>
    <cellStyle name="Normal 2 3 4 4 2" xfId="1201"/>
    <cellStyle name="Normal 2 3 4 5" xfId="1202"/>
    <cellStyle name="Normal 2 3 4 5 2" xfId="1203"/>
    <cellStyle name="Normal 2 3 4 6" xfId="1204"/>
    <cellStyle name="Normal 2 3 4 6 2" xfId="1205"/>
    <cellStyle name="Normal 2 3 4 7" xfId="1206"/>
    <cellStyle name="Normal 2 3 5" xfId="1207"/>
    <cellStyle name="Normal 2 3 5 2" xfId="1208"/>
    <cellStyle name="Normal 2 3 5 2 2" xfId="1209"/>
    <cellStyle name="Normal 2 3 5 2 2 2" xfId="1210"/>
    <cellStyle name="Normal 2 3 5 2 3" xfId="1211"/>
    <cellStyle name="Normal 2 3 5 2 3 2" xfId="1212"/>
    <cellStyle name="Normal 2 3 5 2 4" xfId="1213"/>
    <cellStyle name="Normal 2 3 5 2 4 2" xfId="1214"/>
    <cellStyle name="Normal 2 3 5 2 5" xfId="1215"/>
    <cellStyle name="Normal 2 3 5 3" xfId="1216"/>
    <cellStyle name="Normal 2 3 5 3 2" xfId="1217"/>
    <cellStyle name="Normal 2 3 5 4" xfId="1218"/>
    <cellStyle name="Normal 2 3 5 4 2" xfId="1219"/>
    <cellStyle name="Normal 2 3 5 5" xfId="1220"/>
    <cellStyle name="Normal 2 3 5 5 2" xfId="1221"/>
    <cellStyle name="Normal 2 3 5 6" xfId="1222"/>
    <cellStyle name="Normal 2 3 6" xfId="1223"/>
    <cellStyle name="Normal 2 3 6 2" xfId="1224"/>
    <cellStyle name="Normal 2 3 6 2 2" xfId="1225"/>
    <cellStyle name="Normal 2 3 6 3" xfId="1226"/>
    <cellStyle name="Normal 2 3 6 3 2" xfId="1227"/>
    <cellStyle name="Normal 2 3 6 4" xfId="1228"/>
    <cellStyle name="Normal 2 3 6 4 2" xfId="1229"/>
    <cellStyle name="Normal 2 3 6 5" xfId="1230"/>
    <cellStyle name="Normal 2 3 7" xfId="1231"/>
    <cellStyle name="Normal 2 3 7 2" xfId="1232"/>
    <cellStyle name="Normal 2 3 8" xfId="1233"/>
    <cellStyle name="Normal 2 3 8 2" xfId="1234"/>
    <cellStyle name="Normal 2 3 9" xfId="1235"/>
    <cellStyle name="Normal 2 3 9 2" xfId="1236"/>
    <cellStyle name="Normal 2 4" xfId="1237"/>
    <cellStyle name="Normal 2 5" xfId="1238"/>
    <cellStyle name="Normal 2 6" xfId="1239"/>
    <cellStyle name="Normal 2 7" xfId="1240"/>
    <cellStyle name="Normal 2 7 2" xfId="1241"/>
    <cellStyle name="Normal 2 7 2 2" xfId="1242"/>
    <cellStyle name="Normal 2 7 2 2 2" xfId="1243"/>
    <cellStyle name="Normal 2 7 2 2 2 2" xfId="1244"/>
    <cellStyle name="Normal 2 7 2 2 3" xfId="1245"/>
    <cellStyle name="Normal 2 7 2 2 3 2" xfId="1246"/>
    <cellStyle name="Normal 2 7 2 2 4" xfId="1247"/>
    <cellStyle name="Normal 2 7 2 2 4 2" xfId="1248"/>
    <cellStyle name="Normal 2 7 2 2 5" xfId="1249"/>
    <cellStyle name="Normal 2 7 2 3" xfId="1250"/>
    <cellStyle name="Normal 2 7 2 3 2" xfId="1251"/>
    <cellStyle name="Normal 2 7 2 4" xfId="1252"/>
    <cellStyle name="Normal 2 7 2 4 2" xfId="1253"/>
    <cellStyle name="Normal 2 7 2 5" xfId="1254"/>
    <cellStyle name="Normal 2 7 2 5 2" xfId="1255"/>
    <cellStyle name="Normal 2 7 2 6" xfId="1256"/>
    <cellStyle name="Normal 2 7 3" xfId="1257"/>
    <cellStyle name="Normal 2 7 3 2" xfId="1258"/>
    <cellStyle name="Normal 2 7 3 2 2" xfId="1259"/>
    <cellStyle name="Normal 2 7 3 3" xfId="1260"/>
    <cellStyle name="Normal 2 7 3 3 2" xfId="1261"/>
    <cellStyle name="Normal 2 7 3 4" xfId="1262"/>
    <cellStyle name="Normal 2 7 3 4 2" xfId="1263"/>
    <cellStyle name="Normal 2 7 3 5" xfId="1264"/>
    <cellStyle name="Normal 2 7 4" xfId="1265"/>
    <cellStyle name="Normal 2 7 4 2" xfId="1266"/>
    <cellStyle name="Normal 2 7 5" xfId="1267"/>
    <cellStyle name="Normal 2 7 5 2" xfId="1268"/>
    <cellStyle name="Normal 2 7 6" xfId="1269"/>
    <cellStyle name="Normal 2 7 6 2" xfId="1270"/>
    <cellStyle name="Normal 2 7 7" xfId="1271"/>
    <cellStyle name="Normal 20" xfId="1272"/>
    <cellStyle name="Normal 20 2" xfId="1273"/>
    <cellStyle name="Normal 20 2 2" xfId="1274"/>
    <cellStyle name="Normal 20 2 2 2" xfId="1275"/>
    <cellStyle name="Normal 20 2 2 2 2" xfId="1276"/>
    <cellStyle name="Normal 20 2 2 3" xfId="1277"/>
    <cellStyle name="Normal 20 2 2 3 2" xfId="1278"/>
    <cellStyle name="Normal 20 2 2 4" xfId="1279"/>
    <cellStyle name="Normal 20 2 2 4 2" xfId="1280"/>
    <cellStyle name="Normal 20 2 2 5" xfId="1281"/>
    <cellStyle name="Normal 20 2 3" xfId="1282"/>
    <cellStyle name="Normal 20 2 3 2" xfId="1283"/>
    <cellStyle name="Normal 20 2 4" xfId="1284"/>
    <cellStyle name="Normal 20 2 4 2" xfId="1285"/>
    <cellStyle name="Normal 20 2 5" xfId="1286"/>
    <cellStyle name="Normal 20 2 5 2" xfId="1287"/>
    <cellStyle name="Normal 20 2 6" xfId="1288"/>
    <cellStyle name="Normal 20 3" xfId="1289"/>
    <cellStyle name="Normal 20 3 2" xfId="1290"/>
    <cellStyle name="Normal 20 3 2 2" xfId="1291"/>
    <cellStyle name="Normal 20 3 3" xfId="1292"/>
    <cellStyle name="Normal 20 3 3 2" xfId="1293"/>
    <cellStyle name="Normal 20 3 4" xfId="1294"/>
    <cellStyle name="Normal 20 3 4 2" xfId="1295"/>
    <cellStyle name="Normal 20 3 5" xfId="1296"/>
    <cellStyle name="Normal 20 4" xfId="1297"/>
    <cellStyle name="Normal 20 4 2" xfId="1298"/>
    <cellStyle name="Normal 20 5" xfId="1299"/>
    <cellStyle name="Normal 20 5 2" xfId="1300"/>
    <cellStyle name="Normal 20 6" xfId="1301"/>
    <cellStyle name="Normal 20 6 2" xfId="1302"/>
    <cellStyle name="Normal 20 7" xfId="1303"/>
    <cellStyle name="Normal 21" xfId="1304"/>
    <cellStyle name="Normal 21 2" xfId="1305"/>
    <cellStyle name="Normal 21 2 2" xfId="1306"/>
    <cellStyle name="Normal 21 2 2 2" xfId="1307"/>
    <cellStyle name="Normal 21 2 2 2 2" xfId="1308"/>
    <cellStyle name="Normal 21 2 2 3" xfId="1309"/>
    <cellStyle name="Normal 21 2 2 3 2" xfId="1310"/>
    <cellStyle name="Normal 21 2 2 4" xfId="1311"/>
    <cellStyle name="Normal 21 2 2 4 2" xfId="1312"/>
    <cellStyle name="Normal 21 2 2 5" xfId="1313"/>
    <cellStyle name="Normal 21 2 3" xfId="1314"/>
    <cellStyle name="Normal 21 2 3 2" xfId="1315"/>
    <cellStyle name="Normal 21 2 4" xfId="1316"/>
    <cellStyle name="Normal 21 2 4 2" xfId="1317"/>
    <cellStyle name="Normal 21 2 5" xfId="1318"/>
    <cellStyle name="Normal 21 2 5 2" xfId="1319"/>
    <cellStyle name="Normal 21 2 6" xfId="1320"/>
    <cellStyle name="Normal 21 3" xfId="1321"/>
    <cellStyle name="Normal 21 3 2" xfId="1322"/>
    <cellStyle name="Normal 21 3 2 2" xfId="1323"/>
    <cellStyle name="Normal 21 3 3" xfId="1324"/>
    <cellStyle name="Normal 21 3 3 2" xfId="1325"/>
    <cellStyle name="Normal 21 3 4" xfId="1326"/>
    <cellStyle name="Normal 21 3 4 2" xfId="1327"/>
    <cellStyle name="Normal 21 3 5" xfId="1328"/>
    <cellStyle name="Normal 21 4" xfId="1329"/>
    <cellStyle name="Normal 21 4 2" xfId="1330"/>
    <cellStyle name="Normal 21 5" xfId="1331"/>
    <cellStyle name="Normal 21 5 2" xfId="1332"/>
    <cellStyle name="Normal 21 6" xfId="1333"/>
    <cellStyle name="Normal 21 6 2" xfId="1334"/>
    <cellStyle name="Normal 21 7" xfId="1335"/>
    <cellStyle name="Normal 22" xfId="1336"/>
    <cellStyle name="Normal 22 2" xfId="1337"/>
    <cellStyle name="Normal 22 2 2" xfId="1338"/>
    <cellStyle name="Normal 22 2 2 2" xfId="1339"/>
    <cellStyle name="Normal 22 2 3" xfId="1340"/>
    <cellStyle name="Normal 22 2 3 2" xfId="1341"/>
    <cellStyle name="Normal 22 2 4" xfId="1342"/>
    <cellStyle name="Normal 22 2 4 2" xfId="1343"/>
    <cellStyle name="Normal 22 2 5" xfId="1344"/>
    <cellStyle name="Normal 22 3" xfId="1345"/>
    <cellStyle name="Normal 22 3 2" xfId="1346"/>
    <cellStyle name="Normal 22 4" xfId="1347"/>
    <cellStyle name="Normal 22 4 2" xfId="1348"/>
    <cellStyle name="Normal 22 5" xfId="1349"/>
    <cellStyle name="Normal 22 5 2" xfId="1350"/>
    <cellStyle name="Normal 22 6" xfId="1351"/>
    <cellStyle name="Normal 23" xfId="1352"/>
    <cellStyle name="Normal 23 2" xfId="1353"/>
    <cellStyle name="Normal 23 2 2" xfId="1354"/>
    <cellStyle name="Normal 23 2 2 2" xfId="1355"/>
    <cellStyle name="Normal 23 2 3" xfId="1356"/>
    <cellStyle name="Normal 23 2 3 2" xfId="1357"/>
    <cellStyle name="Normal 23 2 4" xfId="1358"/>
    <cellStyle name="Normal 23 2 4 2" xfId="1359"/>
    <cellStyle name="Normal 23 2 5" xfId="1360"/>
    <cellStyle name="Normal 23 3" xfId="1361"/>
    <cellStyle name="Normal 23 3 2" xfId="1362"/>
    <cellStyle name="Normal 23 4" xfId="1363"/>
    <cellStyle name="Normal 23 4 2" xfId="1364"/>
    <cellStyle name="Normal 23 5" xfId="1365"/>
    <cellStyle name="Normal 23 5 2" xfId="1366"/>
    <cellStyle name="Normal 23 6" xfId="1367"/>
    <cellStyle name="Normal 24" xfId="1368"/>
    <cellStyle name="Normal 24 2" xfId="1369"/>
    <cellStyle name="Normal 24 2 2" xfId="1370"/>
    <cellStyle name="Normal 24 2 2 2" xfId="1371"/>
    <cellStyle name="Normal 24 2 3" xfId="1372"/>
    <cellStyle name="Normal 24 2 3 2" xfId="1373"/>
    <cellStyle name="Normal 24 2 4" xfId="1374"/>
    <cellStyle name="Normal 24 2 4 2" xfId="1375"/>
    <cellStyle name="Normal 24 2 5" xfId="1376"/>
    <cellStyle name="Normal 24 3" xfId="1377"/>
    <cellStyle name="Normal 24 3 2" xfId="1378"/>
    <cellStyle name="Normal 24 4" xfId="1379"/>
    <cellStyle name="Normal 24 4 2" xfId="1380"/>
    <cellStyle name="Normal 24 5" xfId="1381"/>
    <cellStyle name="Normal 24 5 2" xfId="1382"/>
    <cellStyle name="Normal 24 6" xfId="1383"/>
    <cellStyle name="Normal 25" xfId="1384"/>
    <cellStyle name="Normal 25 2" xfId="1385"/>
    <cellStyle name="Normal 25 2 2" xfId="1386"/>
    <cellStyle name="Normal 25 3" xfId="1387"/>
    <cellStyle name="Normal 25 3 2" xfId="1388"/>
    <cellStyle name="Normal 25 4" xfId="1389"/>
    <cellStyle name="Normal 26" xfId="1390"/>
    <cellStyle name="Normal 3" xfId="1391"/>
    <cellStyle name="Normal 3 2" xfId="1392"/>
    <cellStyle name="Normal 3 2 2" xfId="1393"/>
    <cellStyle name="Normal 3 2 2 2" xfId="1394"/>
    <cellStyle name="Normal 3 2 2 2 2" xfId="1395"/>
    <cellStyle name="Normal 3 2 2 2 2 2" xfId="1396"/>
    <cellStyle name="Normal 3 2 2 2 2 2 2" xfId="1397"/>
    <cellStyle name="Normal 3 2 2 2 2 3" xfId="1398"/>
    <cellStyle name="Normal 3 2 2 2 2 3 2" xfId="1399"/>
    <cellStyle name="Normal 3 2 2 2 2 4" xfId="1400"/>
    <cellStyle name="Normal 3 2 2 2 2 4 2" xfId="1401"/>
    <cellStyle name="Normal 3 2 2 2 2 5" xfId="1402"/>
    <cellStyle name="Normal 3 2 2 2 3" xfId="1403"/>
    <cellStyle name="Normal 3 2 2 2 3 2" xfId="1404"/>
    <cellStyle name="Normal 3 2 2 2 4" xfId="1405"/>
    <cellStyle name="Normal 3 2 2 2 4 2" xfId="1406"/>
    <cellStyle name="Normal 3 2 2 2 5" xfId="1407"/>
    <cellStyle name="Normal 3 2 2 2 5 2" xfId="1408"/>
    <cellStyle name="Normal 3 2 2 2 6" xfId="1409"/>
    <cellStyle name="Normal 3 2 2 3" xfId="1410"/>
    <cellStyle name="Normal 3 2 2 3 2" xfId="1411"/>
    <cellStyle name="Normal 3 2 2 3 2 2" xfId="1412"/>
    <cellStyle name="Normal 3 2 2 3 3" xfId="1413"/>
    <cellStyle name="Normal 3 2 2 3 3 2" xfId="1414"/>
    <cellStyle name="Normal 3 2 2 3 4" xfId="1415"/>
    <cellStyle name="Normal 3 2 2 3 4 2" xfId="1416"/>
    <cellStyle name="Normal 3 2 2 3 5" xfId="1417"/>
    <cellStyle name="Normal 3 2 2 4" xfId="1418"/>
    <cellStyle name="Normal 3 2 2 4 2" xfId="1419"/>
    <cellStyle name="Normal 3 2 2 5" xfId="1420"/>
    <cellStyle name="Normal 3 2 2 5 2" xfId="1421"/>
    <cellStyle name="Normal 3 2 2 6" xfId="1422"/>
    <cellStyle name="Normal 3 2 2 6 2" xfId="1423"/>
    <cellStyle name="Normal 3 2 2 7" xfId="1424"/>
    <cellStyle name="Normal 3 2 3" xfId="1425"/>
    <cellStyle name="Normal 3 2 3 2" xfId="1426"/>
    <cellStyle name="Normal 3 2 3 2 2" xfId="1427"/>
    <cellStyle name="Normal 3 2 3 2 2 2" xfId="1428"/>
    <cellStyle name="Normal 3 2 3 2 2 2 2" xfId="1429"/>
    <cellStyle name="Normal 3 2 3 2 2 3" xfId="1430"/>
    <cellStyle name="Normal 3 2 3 2 2 3 2" xfId="1431"/>
    <cellStyle name="Normal 3 2 3 2 2 4" xfId="1432"/>
    <cellStyle name="Normal 3 2 3 2 2 4 2" xfId="1433"/>
    <cellStyle name="Normal 3 2 3 2 2 5" xfId="1434"/>
    <cellStyle name="Normal 3 2 3 2 3" xfId="1435"/>
    <cellStyle name="Normal 3 2 3 2 3 2" xfId="1436"/>
    <cellStyle name="Normal 3 2 3 2 4" xfId="1437"/>
    <cellStyle name="Normal 3 2 3 2 4 2" xfId="1438"/>
    <cellStyle name="Normal 3 2 3 2 5" xfId="1439"/>
    <cellStyle name="Normal 3 2 3 2 5 2" xfId="1440"/>
    <cellStyle name="Normal 3 2 3 2 6" xfId="1441"/>
    <cellStyle name="Normal 3 2 3 3" xfId="1442"/>
    <cellStyle name="Normal 3 2 3 3 2" xfId="1443"/>
    <cellStyle name="Normal 3 2 3 3 2 2" xfId="1444"/>
    <cellStyle name="Normal 3 2 3 3 3" xfId="1445"/>
    <cellStyle name="Normal 3 2 3 3 3 2" xfId="1446"/>
    <cellStyle name="Normal 3 2 3 3 4" xfId="1447"/>
    <cellStyle name="Normal 3 2 3 3 4 2" xfId="1448"/>
    <cellStyle name="Normal 3 2 3 3 5" xfId="1449"/>
    <cellStyle name="Normal 3 2 3 4" xfId="1450"/>
    <cellStyle name="Normal 3 2 3 4 2" xfId="1451"/>
    <cellStyle name="Normal 3 2 3 5" xfId="1452"/>
    <cellStyle name="Normal 3 2 3 5 2" xfId="1453"/>
    <cellStyle name="Normal 3 2 3 6" xfId="1454"/>
    <cellStyle name="Normal 3 2 3 6 2" xfId="1455"/>
    <cellStyle name="Normal 3 2 3 7" xfId="1456"/>
    <cellStyle name="Normal 3 2 4" xfId="1457"/>
    <cellStyle name="Normal 3 2 4 2" xfId="1458"/>
    <cellStyle name="Normal 3 2 4 2 2" xfId="1459"/>
    <cellStyle name="Normal 3 2 4 2 2 2" xfId="1460"/>
    <cellStyle name="Normal 3 2 4 2 2 2 2" xfId="1461"/>
    <cellStyle name="Normal 3 2 4 2 2 3" xfId="1462"/>
    <cellStyle name="Normal 3 2 4 2 2 3 2" xfId="1463"/>
    <cellStyle name="Normal 3 2 4 2 2 4" xfId="1464"/>
    <cellStyle name="Normal 3 2 4 2 2 4 2" xfId="1465"/>
    <cellStyle name="Normal 3 2 4 2 2 5" xfId="1466"/>
    <cellStyle name="Normal 3 2 4 2 3" xfId="1467"/>
    <cellStyle name="Normal 3 2 4 2 3 2" xfId="1468"/>
    <cellStyle name="Normal 3 2 4 2 4" xfId="1469"/>
    <cellStyle name="Normal 3 2 4 2 4 2" xfId="1470"/>
    <cellStyle name="Normal 3 2 4 2 5" xfId="1471"/>
    <cellStyle name="Normal 3 2 4 2 5 2" xfId="1472"/>
    <cellStyle name="Normal 3 2 4 2 6" xfId="1473"/>
    <cellStyle name="Normal 3 2 4 3" xfId="1474"/>
    <cellStyle name="Normal 3 2 4 3 2" xfId="1475"/>
    <cellStyle name="Normal 3 2 4 3 2 2" xfId="1476"/>
    <cellStyle name="Normal 3 2 4 3 3" xfId="1477"/>
    <cellStyle name="Normal 3 2 4 3 3 2" xfId="1478"/>
    <cellStyle name="Normal 3 2 4 3 4" xfId="1479"/>
    <cellStyle name="Normal 3 2 4 3 4 2" xfId="1480"/>
    <cellStyle name="Normal 3 2 4 3 5" xfId="1481"/>
    <cellStyle name="Normal 3 2 4 4" xfId="1482"/>
    <cellStyle name="Normal 3 2 4 4 2" xfId="1483"/>
    <cellStyle name="Normal 3 2 4 5" xfId="1484"/>
    <cellStyle name="Normal 3 2 4 5 2" xfId="1485"/>
    <cellStyle name="Normal 3 2 4 6" xfId="1486"/>
    <cellStyle name="Normal 3 2 4 6 2" xfId="1487"/>
    <cellStyle name="Normal 3 2 4 7" xfId="1488"/>
    <cellStyle name="Normal 3 3" xfId="1489"/>
    <cellStyle name="Normal 3 3 2" xfId="1490"/>
    <cellStyle name="Normal 3 4" xfId="1491"/>
    <cellStyle name="Normal 3 4 2" xfId="1492"/>
    <cellStyle name="Normal 3 5" xfId="1493"/>
    <cellStyle name="Normal 3 5 2" xfId="1494"/>
    <cellStyle name="Normal 3 5 2 2" xfId="1495"/>
    <cellStyle name="Normal 3 5 2 2 2" xfId="1496"/>
    <cellStyle name="Normal 3 5 2 2 2 2" xfId="1497"/>
    <cellStyle name="Normal 3 5 2 2 3" xfId="1498"/>
    <cellStyle name="Normal 3 5 2 2 3 2" xfId="1499"/>
    <cellStyle name="Normal 3 5 2 2 4" xfId="1500"/>
    <cellStyle name="Normal 3 5 2 2 4 2" xfId="1501"/>
    <cellStyle name="Normal 3 5 2 2 5" xfId="1502"/>
    <cellStyle name="Normal 3 5 2 3" xfId="1503"/>
    <cellStyle name="Normal 3 5 2 3 2" xfId="1504"/>
    <cellStyle name="Normal 3 5 2 4" xfId="1505"/>
    <cellStyle name="Normal 3 5 2 4 2" xfId="1506"/>
    <cellStyle name="Normal 3 5 2 5" xfId="1507"/>
    <cellStyle name="Normal 3 5 2 5 2" xfId="1508"/>
    <cellStyle name="Normal 3 5 2 6" xfId="1509"/>
    <cellStyle name="Normal 3 5 3" xfId="1510"/>
    <cellStyle name="Normal 3 5 3 2" xfId="1511"/>
    <cellStyle name="Normal 3 5 3 2 2" xfId="1512"/>
    <cellStyle name="Normal 3 5 3 3" xfId="1513"/>
    <cellStyle name="Normal 3 5 3 3 2" xfId="1514"/>
    <cellStyle name="Normal 3 5 3 4" xfId="1515"/>
    <cellStyle name="Normal 3 5 3 4 2" xfId="1516"/>
    <cellStyle name="Normal 3 5 3 5" xfId="1517"/>
    <cellStyle name="Normal 3 5 4" xfId="1518"/>
    <cellStyle name="Normal 3 5 4 2" xfId="1519"/>
    <cellStyle name="Normal 3 5 5" xfId="1520"/>
    <cellStyle name="Normal 3 5 5 2" xfId="1521"/>
    <cellStyle name="Normal 3 5 6" xfId="1522"/>
    <cellStyle name="Normal 3 5 6 2" xfId="1523"/>
    <cellStyle name="Normal 3 5 7" xfId="1524"/>
    <cellStyle name="Normal 3 6" xfId="1525"/>
    <cellStyle name="Normal 3 6 2" xfId="1526"/>
    <cellStyle name="Normal 3 6 2 2" xfId="1527"/>
    <cellStyle name="Normal 3 6 2 2 2" xfId="1528"/>
    <cellStyle name="Normal 3 6 2 2 2 2" xfId="1529"/>
    <cellStyle name="Normal 3 6 2 2 3" xfId="1530"/>
    <cellStyle name="Normal 3 6 2 2 3 2" xfId="1531"/>
    <cellStyle name="Normal 3 6 2 2 4" xfId="1532"/>
    <cellStyle name="Normal 3 6 2 2 4 2" xfId="1533"/>
    <cellStyle name="Normal 3 6 2 2 5" xfId="1534"/>
    <cellStyle name="Normal 3 6 2 3" xfId="1535"/>
    <cellStyle name="Normal 3 6 2 3 2" xfId="1536"/>
    <cellStyle name="Normal 3 6 2 4" xfId="1537"/>
    <cellStyle name="Normal 3 6 2 4 2" xfId="1538"/>
    <cellStyle name="Normal 3 6 2 5" xfId="1539"/>
    <cellStyle name="Normal 3 6 2 5 2" xfId="1540"/>
    <cellStyle name="Normal 3 6 2 6" xfId="1541"/>
    <cellStyle name="Normal 3 6 3" xfId="1542"/>
    <cellStyle name="Normal 3 6 3 2" xfId="1543"/>
    <cellStyle name="Normal 3 6 3 2 2" xfId="1544"/>
    <cellStyle name="Normal 3 6 3 3" xfId="1545"/>
    <cellStyle name="Normal 3 6 3 3 2" xfId="1546"/>
    <cellStyle name="Normal 3 6 3 4" xfId="1547"/>
    <cellStyle name="Normal 3 6 3 4 2" xfId="1548"/>
    <cellStyle name="Normal 3 6 3 5" xfId="1549"/>
    <cellStyle name="Normal 3 6 4" xfId="1550"/>
    <cellStyle name="Normal 3 6 4 2" xfId="1551"/>
    <cellStyle name="Normal 3 6 5" xfId="1552"/>
    <cellStyle name="Normal 3 6 5 2" xfId="1553"/>
    <cellStyle name="Normal 3 6 6" xfId="1554"/>
    <cellStyle name="Normal 3 6 6 2" xfId="1555"/>
    <cellStyle name="Normal 3 6 7" xfId="1556"/>
    <cellStyle name="Normal 3 7" xfId="1557"/>
    <cellStyle name="Normal 3 7 2" xfId="1558"/>
    <cellStyle name="Normal 3 7 2 2" xfId="1559"/>
    <cellStyle name="Normal 3 7 3" xfId="1560"/>
    <cellStyle name="Normal 3 7 3 2" xfId="1561"/>
    <cellStyle name="Normal 3 7 4" xfId="1562"/>
    <cellStyle name="Normal 3 8" xfId="1563"/>
    <cellStyle name="Normal 4" xfId="1564"/>
    <cellStyle name="Normal 4 2" xfId="1565"/>
    <cellStyle name="Normal 4 2 10" xfId="1566"/>
    <cellStyle name="Normal 4 2 2" xfId="1567"/>
    <cellStyle name="Normal 4 2 3" xfId="1568"/>
    <cellStyle name="Normal 4 2 4" xfId="1569"/>
    <cellStyle name="Normal 4 2 4 2" xfId="1570"/>
    <cellStyle name="Normal 4 2 4 2 2" xfId="1571"/>
    <cellStyle name="Normal 4 2 4 2 2 2" xfId="1572"/>
    <cellStyle name="Normal 4 2 4 2 2 2 2" xfId="1573"/>
    <cellStyle name="Normal 4 2 4 2 2 3" xfId="1574"/>
    <cellStyle name="Normal 4 2 4 2 2 3 2" xfId="1575"/>
    <cellStyle name="Normal 4 2 4 2 2 4" xfId="1576"/>
    <cellStyle name="Normal 4 2 4 2 2 4 2" xfId="1577"/>
    <cellStyle name="Normal 4 2 4 2 2 5" xfId="1578"/>
    <cellStyle name="Normal 4 2 4 2 3" xfId="1579"/>
    <cellStyle name="Normal 4 2 4 2 3 2" xfId="1580"/>
    <cellStyle name="Normal 4 2 4 2 4" xfId="1581"/>
    <cellStyle name="Normal 4 2 4 2 4 2" xfId="1582"/>
    <cellStyle name="Normal 4 2 4 2 5" xfId="1583"/>
    <cellStyle name="Normal 4 2 4 2 5 2" xfId="1584"/>
    <cellStyle name="Normal 4 2 4 2 6" xfId="1585"/>
    <cellStyle name="Normal 4 2 4 3" xfId="1586"/>
    <cellStyle name="Normal 4 2 4 3 2" xfId="1587"/>
    <cellStyle name="Normal 4 2 4 3 2 2" xfId="1588"/>
    <cellStyle name="Normal 4 2 4 3 3" xfId="1589"/>
    <cellStyle name="Normal 4 2 4 3 3 2" xfId="1590"/>
    <cellStyle name="Normal 4 2 4 3 4" xfId="1591"/>
    <cellStyle name="Normal 4 2 4 3 4 2" xfId="1592"/>
    <cellStyle name="Normal 4 2 4 3 5" xfId="1593"/>
    <cellStyle name="Normal 4 2 4 4" xfId="1594"/>
    <cellStyle name="Normal 4 2 4 4 2" xfId="1595"/>
    <cellStyle name="Normal 4 2 4 5" xfId="1596"/>
    <cellStyle name="Normal 4 2 4 5 2" xfId="1597"/>
    <cellStyle name="Normal 4 2 4 6" xfId="1598"/>
    <cellStyle name="Normal 4 2 4 6 2" xfId="1599"/>
    <cellStyle name="Normal 4 2 4 7" xfId="1600"/>
    <cellStyle name="Normal 4 2 5" xfId="1601"/>
    <cellStyle name="Normal 4 2 5 2" xfId="1602"/>
    <cellStyle name="Normal 4 2 5 2 2" xfId="1603"/>
    <cellStyle name="Normal 4 2 5 2 2 2" xfId="1604"/>
    <cellStyle name="Normal 4 2 5 2 3" xfId="1605"/>
    <cellStyle name="Normal 4 2 5 2 3 2" xfId="1606"/>
    <cellStyle name="Normal 4 2 5 2 4" xfId="1607"/>
    <cellStyle name="Normal 4 2 5 2 4 2" xfId="1608"/>
    <cellStyle name="Normal 4 2 5 2 5" xfId="1609"/>
    <cellStyle name="Normal 4 2 5 3" xfId="1610"/>
    <cellStyle name="Normal 4 2 5 3 2" xfId="1611"/>
    <cellStyle name="Normal 4 2 5 4" xfId="1612"/>
    <cellStyle name="Normal 4 2 5 4 2" xfId="1613"/>
    <cellStyle name="Normal 4 2 5 5" xfId="1614"/>
    <cellStyle name="Normal 4 2 5 5 2" xfId="1615"/>
    <cellStyle name="Normal 4 2 5 6" xfId="1616"/>
    <cellStyle name="Normal 4 2 6" xfId="1617"/>
    <cellStyle name="Normal 4 2 6 2" xfId="1618"/>
    <cellStyle name="Normal 4 2 6 2 2" xfId="1619"/>
    <cellStyle name="Normal 4 2 6 3" xfId="1620"/>
    <cellStyle name="Normal 4 2 6 3 2" xfId="1621"/>
    <cellStyle name="Normal 4 2 6 4" xfId="1622"/>
    <cellStyle name="Normal 4 2 6 4 2" xfId="1623"/>
    <cellStyle name="Normal 4 2 6 5" xfId="1624"/>
    <cellStyle name="Normal 4 2 7" xfId="1625"/>
    <cellStyle name="Normal 4 2 7 2" xfId="1626"/>
    <cellStyle name="Normal 4 2 8" xfId="1627"/>
    <cellStyle name="Normal 4 2 8 2" xfId="1628"/>
    <cellStyle name="Normal 4 2 9" xfId="1629"/>
    <cellStyle name="Normal 4 2 9 2" xfId="1630"/>
    <cellStyle name="Normal 4 3" xfId="1631"/>
    <cellStyle name="Normal 4 3 2" xfId="1632"/>
    <cellStyle name="Normal 4 4" xfId="1633"/>
    <cellStyle name="Normal 4 5" xfId="1634"/>
    <cellStyle name="Normal 4 6" xfId="1635"/>
    <cellStyle name="Normal 5" xfId="1636"/>
    <cellStyle name="Normal 5 10" xfId="1637"/>
    <cellStyle name="Normal 5 10 2" xfId="1638"/>
    <cellStyle name="Normal 5 11" xfId="1639"/>
    <cellStyle name="Normal 5 2" xfId="1640"/>
    <cellStyle name="Normal 5 2 2" xfId="1641"/>
    <cellStyle name="Normal 5 2 2 2" xfId="1642"/>
    <cellStyle name="Normal 5 2 2 2 2" xfId="1643"/>
    <cellStyle name="Normal 5 2 2 2 2 2" xfId="1644"/>
    <cellStyle name="Normal 5 2 2 2 2 2 2" xfId="1645"/>
    <cellStyle name="Normal 5 2 2 2 2 3" xfId="1646"/>
    <cellStyle name="Normal 5 2 2 2 2 3 2" xfId="1647"/>
    <cellStyle name="Normal 5 2 2 2 2 4" xfId="1648"/>
    <cellStyle name="Normal 5 2 2 2 2 4 2" xfId="1649"/>
    <cellStyle name="Normal 5 2 2 2 2 5" xfId="1650"/>
    <cellStyle name="Normal 5 2 2 2 3" xfId="1651"/>
    <cellStyle name="Normal 5 2 2 2 3 2" xfId="1652"/>
    <cellStyle name="Normal 5 2 2 2 4" xfId="1653"/>
    <cellStyle name="Normal 5 2 2 2 4 2" xfId="1654"/>
    <cellStyle name="Normal 5 2 2 2 5" xfId="1655"/>
    <cellStyle name="Normal 5 2 2 2 5 2" xfId="1656"/>
    <cellStyle name="Normal 5 2 2 2 6" xfId="1657"/>
    <cellStyle name="Normal 5 2 2 3" xfId="1658"/>
    <cellStyle name="Normal 5 2 2 3 2" xfId="1659"/>
    <cellStyle name="Normal 5 2 2 3 2 2" xfId="1660"/>
    <cellStyle name="Normal 5 2 2 3 3" xfId="1661"/>
    <cellStyle name="Normal 5 2 2 3 3 2" xfId="1662"/>
    <cellStyle name="Normal 5 2 2 3 4" xfId="1663"/>
    <cellStyle name="Normal 5 2 2 3 4 2" xfId="1664"/>
    <cellStyle name="Normal 5 2 2 3 5" xfId="1665"/>
    <cellStyle name="Normal 5 2 2 4" xfId="1666"/>
    <cellStyle name="Normal 5 2 2 4 2" xfId="1667"/>
    <cellStyle name="Normal 5 2 2 5" xfId="1668"/>
    <cellStyle name="Normal 5 2 2 5 2" xfId="1669"/>
    <cellStyle name="Normal 5 2 2 6" xfId="1670"/>
    <cellStyle name="Normal 5 2 2 6 2" xfId="1671"/>
    <cellStyle name="Normal 5 2 2 7" xfId="1672"/>
    <cellStyle name="Normal 5 2 3" xfId="1673"/>
    <cellStyle name="Normal 5 2 3 2" xfId="1674"/>
    <cellStyle name="Normal 5 2 3 2 2" xfId="1675"/>
    <cellStyle name="Normal 5 2 3 2 2 2" xfId="1676"/>
    <cellStyle name="Normal 5 2 3 2 3" xfId="1677"/>
    <cellStyle name="Normal 5 2 3 2 3 2" xfId="1678"/>
    <cellStyle name="Normal 5 2 3 2 4" xfId="1679"/>
    <cellStyle name="Normal 5 2 3 2 4 2" xfId="1680"/>
    <cellStyle name="Normal 5 2 3 2 5" xfId="1681"/>
    <cellStyle name="Normal 5 2 3 3" xfId="1682"/>
    <cellStyle name="Normal 5 2 3 3 2" xfId="1683"/>
    <cellStyle name="Normal 5 2 3 4" xfId="1684"/>
    <cellStyle name="Normal 5 2 3 4 2" xfId="1685"/>
    <cellStyle name="Normal 5 2 3 5" xfId="1686"/>
    <cellStyle name="Normal 5 2 3 5 2" xfId="1687"/>
    <cellStyle name="Normal 5 2 3 6" xfId="1688"/>
    <cellStyle name="Normal 5 2 4" xfId="1689"/>
    <cellStyle name="Normal 5 2 4 2" xfId="1690"/>
    <cellStyle name="Normal 5 2 4 2 2" xfId="1691"/>
    <cellStyle name="Normal 5 2 4 3" xfId="1692"/>
    <cellStyle name="Normal 5 2 4 3 2" xfId="1693"/>
    <cellStyle name="Normal 5 2 4 4" xfId="1694"/>
    <cellStyle name="Normal 5 2 4 4 2" xfId="1695"/>
    <cellStyle name="Normal 5 2 4 5" xfId="1696"/>
    <cellStyle name="Normal 5 2 5" xfId="1697"/>
    <cellStyle name="Normal 5 2 5 2" xfId="1698"/>
    <cellStyle name="Normal 5 2 6" xfId="1699"/>
    <cellStyle name="Normal 5 2 6 2" xfId="1700"/>
    <cellStyle name="Normal 5 2 7" xfId="1701"/>
    <cellStyle name="Normal 5 2 7 2" xfId="1702"/>
    <cellStyle name="Normal 5 2 8" xfId="1703"/>
    <cellStyle name="Normal 5 3" xfId="1704"/>
    <cellStyle name="Normal 5 4" xfId="1705"/>
    <cellStyle name="Normal 5 4 2" xfId="1706"/>
    <cellStyle name="Normal 5 4 2 2" xfId="1707"/>
    <cellStyle name="Normal 5 4 2 2 2" xfId="1708"/>
    <cellStyle name="Normal 5 4 2 2 2 2" xfId="1709"/>
    <cellStyle name="Normal 5 4 2 2 3" xfId="1710"/>
    <cellStyle name="Normal 5 4 2 2 3 2" xfId="1711"/>
    <cellStyle name="Normal 5 4 2 2 4" xfId="1712"/>
    <cellStyle name="Normal 5 4 2 2 4 2" xfId="1713"/>
    <cellStyle name="Normal 5 4 2 2 5" xfId="1714"/>
    <cellStyle name="Normal 5 4 2 3" xfId="1715"/>
    <cellStyle name="Normal 5 4 2 3 2" xfId="1716"/>
    <cellStyle name="Normal 5 4 2 4" xfId="1717"/>
    <cellStyle name="Normal 5 4 2 4 2" xfId="1718"/>
    <cellStyle name="Normal 5 4 2 5" xfId="1719"/>
    <cellStyle name="Normal 5 4 2 5 2" xfId="1720"/>
    <cellStyle name="Normal 5 4 2 6" xfId="1721"/>
    <cellStyle name="Normal 5 4 3" xfId="1722"/>
    <cellStyle name="Normal 5 4 3 2" xfId="1723"/>
    <cellStyle name="Normal 5 4 3 2 2" xfId="1724"/>
    <cellStyle name="Normal 5 4 3 3" xfId="1725"/>
    <cellStyle name="Normal 5 4 3 3 2" xfId="1726"/>
    <cellStyle name="Normal 5 4 3 4" xfId="1727"/>
    <cellStyle name="Normal 5 4 3 4 2" xfId="1728"/>
    <cellStyle name="Normal 5 4 3 5" xfId="1729"/>
    <cellStyle name="Normal 5 4 4" xfId="1730"/>
    <cellStyle name="Normal 5 4 4 2" xfId="1731"/>
    <cellStyle name="Normal 5 4 5" xfId="1732"/>
    <cellStyle name="Normal 5 4 5 2" xfId="1733"/>
    <cellStyle name="Normal 5 4 6" xfId="1734"/>
    <cellStyle name="Normal 5 4 6 2" xfId="1735"/>
    <cellStyle name="Normal 5 4 7" xfId="1736"/>
    <cellStyle name="Normal 5 5" xfId="1737"/>
    <cellStyle name="Normal 5 5 2" xfId="1738"/>
    <cellStyle name="Normal 5 5 2 2" xfId="1739"/>
    <cellStyle name="Normal 5 5 2 2 2" xfId="1740"/>
    <cellStyle name="Normal 5 5 2 3" xfId="1741"/>
    <cellStyle name="Normal 5 5 2 3 2" xfId="1742"/>
    <cellStyle name="Normal 5 5 2 4" xfId="1743"/>
    <cellStyle name="Normal 5 5 2 4 2" xfId="1744"/>
    <cellStyle name="Normal 5 5 2 5" xfId="1745"/>
    <cellStyle name="Normal 5 5 3" xfId="1746"/>
    <cellStyle name="Normal 5 5 3 2" xfId="1747"/>
    <cellStyle name="Normal 5 5 4" xfId="1748"/>
    <cellStyle name="Normal 5 5 4 2" xfId="1749"/>
    <cellStyle name="Normal 5 5 5" xfId="1750"/>
    <cellStyle name="Normal 5 5 5 2" xfId="1751"/>
    <cellStyle name="Normal 5 5 6" xfId="1752"/>
    <cellStyle name="Normal 5 6" xfId="1753"/>
    <cellStyle name="Normal 5 6 2" xfId="1754"/>
    <cellStyle name="Normal 5 6 2 2" xfId="1755"/>
    <cellStyle name="Normal 5 6 3" xfId="1756"/>
    <cellStyle name="Normal 5 6 3 2" xfId="1757"/>
    <cellStyle name="Normal 5 6 4" xfId="1758"/>
    <cellStyle name="Normal 5 6 4 2" xfId="1759"/>
    <cellStyle name="Normal 5 6 5" xfId="1760"/>
    <cellStyle name="Normal 5 7" xfId="1761"/>
    <cellStyle name="Normal 5 8" xfId="1762"/>
    <cellStyle name="Normal 5 8 2" xfId="1763"/>
    <cellStyle name="Normal 5 9" xfId="1764"/>
    <cellStyle name="Normal 5 9 2" xfId="1765"/>
    <cellStyle name="Normal 6" xfId="1766"/>
    <cellStyle name="Normal 6 10" xfId="1767"/>
    <cellStyle name="Normal 6 10 2" xfId="1768"/>
    <cellStyle name="Normal 6 11" xfId="1769"/>
    <cellStyle name="Normal 6 2" xfId="1770"/>
    <cellStyle name="Normal 6 2 2" xfId="1771"/>
    <cellStyle name="Normal 6 2 3" xfId="1772"/>
    <cellStyle name="Normal 6 2 3 2" xfId="1773"/>
    <cellStyle name="Normal 6 2 3 2 2" xfId="1774"/>
    <cellStyle name="Normal 6 2 3 2 2 2" xfId="1775"/>
    <cellStyle name="Normal 6 2 3 2 3" xfId="1776"/>
    <cellStyle name="Normal 6 2 3 2 3 2" xfId="1777"/>
    <cellStyle name="Normal 6 2 3 2 4" xfId="1778"/>
    <cellStyle name="Normal 6 2 3 2 4 2" xfId="1779"/>
    <cellStyle name="Normal 6 2 3 2 5" xfId="1780"/>
    <cellStyle name="Normal 6 2 3 3" xfId="1781"/>
    <cellStyle name="Normal 6 2 3 3 2" xfId="1782"/>
    <cellStyle name="Normal 6 2 3 4" xfId="1783"/>
    <cellStyle name="Normal 6 2 3 4 2" xfId="1784"/>
    <cellStyle name="Normal 6 2 3 5" xfId="1785"/>
    <cellStyle name="Normal 6 2 3 5 2" xfId="1786"/>
    <cellStyle name="Normal 6 2 3 6" xfId="1787"/>
    <cellStyle name="Normal 6 2 4" xfId="1788"/>
    <cellStyle name="Normal 6 2 4 2" xfId="1789"/>
    <cellStyle name="Normal 6 2 4 2 2" xfId="1790"/>
    <cellStyle name="Normal 6 2 4 3" xfId="1791"/>
    <cellStyle name="Normal 6 2 4 3 2" xfId="1792"/>
    <cellStyle name="Normal 6 2 4 4" xfId="1793"/>
    <cellStyle name="Normal 6 2 4 4 2" xfId="1794"/>
    <cellStyle name="Normal 6 2 4 5" xfId="1795"/>
    <cellStyle name="Normal 6 2 5" xfId="1796"/>
    <cellStyle name="Normal 6 2 5 2" xfId="1797"/>
    <cellStyle name="Normal 6 2 6" xfId="1798"/>
    <cellStyle name="Normal 6 2 6 2" xfId="1799"/>
    <cellStyle name="Normal 6 2 7" xfId="1800"/>
    <cellStyle name="Normal 6 2 7 2" xfId="1801"/>
    <cellStyle name="Normal 6 2 8" xfId="1802"/>
    <cellStyle name="Normal 6 3" xfId="1803"/>
    <cellStyle name="Normal 6 4" xfId="1804"/>
    <cellStyle name="Normal 6 5" xfId="1805"/>
    <cellStyle name="Normal 6 5 2" xfId="1806"/>
    <cellStyle name="Normal 6 5 2 2" xfId="1807"/>
    <cellStyle name="Normal 6 5 2 2 2" xfId="1808"/>
    <cellStyle name="Normal 6 5 2 3" xfId="1809"/>
    <cellStyle name="Normal 6 5 2 3 2" xfId="1810"/>
    <cellStyle name="Normal 6 5 2 4" xfId="1811"/>
    <cellStyle name="Normal 6 5 2 4 2" xfId="1812"/>
    <cellStyle name="Normal 6 5 2 5" xfId="1813"/>
    <cellStyle name="Normal 6 5 3" xfId="1814"/>
    <cellStyle name="Normal 6 5 3 2" xfId="1815"/>
    <cellStyle name="Normal 6 5 4" xfId="1816"/>
    <cellStyle name="Normal 6 5 4 2" xfId="1817"/>
    <cellStyle name="Normal 6 5 5" xfId="1818"/>
    <cellStyle name="Normal 6 5 5 2" xfId="1819"/>
    <cellStyle name="Normal 6 5 6" xfId="1820"/>
    <cellStyle name="Normal 6 6" xfId="1821"/>
    <cellStyle name="Normal 6 6 2" xfId="1822"/>
    <cellStyle name="Normal 6 6 2 2" xfId="1823"/>
    <cellStyle name="Normal 6 6 2 2 2" xfId="1824"/>
    <cellStyle name="Normal 6 6 2 3" xfId="1825"/>
    <cellStyle name="Normal 6 6 2 3 2" xfId="1826"/>
    <cellStyle name="Normal 6 6 2 4" xfId="1827"/>
    <cellStyle name="Normal 6 6 2 4 2" xfId="1828"/>
    <cellStyle name="Normal 6 6 2 5" xfId="1829"/>
    <cellStyle name="Normal 6 6 3" xfId="1830"/>
    <cellStyle name="Normal 6 6 3 2" xfId="1831"/>
    <cellStyle name="Normal 6 6 4" xfId="1832"/>
    <cellStyle name="Normal 6 6 4 2" xfId="1833"/>
    <cellStyle name="Normal 6 6 5" xfId="1834"/>
    <cellStyle name="Normal 6 6 5 2" xfId="1835"/>
    <cellStyle name="Normal 6 6 6" xfId="1836"/>
    <cellStyle name="Normal 6 7" xfId="1837"/>
    <cellStyle name="Normal 6 7 2" xfId="1838"/>
    <cellStyle name="Normal 6 7 2 2" xfId="1839"/>
    <cellStyle name="Normal 6 7 3" xfId="1840"/>
    <cellStyle name="Normal 6 7 3 2" xfId="1841"/>
    <cellStyle name="Normal 6 7 4" xfId="1842"/>
    <cellStyle name="Normal 6 7 4 2" xfId="1843"/>
    <cellStyle name="Normal 6 7 5" xfId="1844"/>
    <cellStyle name="Normal 6 8" xfId="1845"/>
    <cellStyle name="Normal 6 8 2" xfId="1846"/>
    <cellStyle name="Normal 6 9" xfId="1847"/>
    <cellStyle name="Normal 6 9 2" xfId="1848"/>
    <cellStyle name="Normal 7" xfId="1849"/>
    <cellStyle name="Normal 7 2" xfId="1850"/>
    <cellStyle name="Normal 8" xfId="1851"/>
    <cellStyle name="Normal 9" xfId="1852"/>
    <cellStyle name="Normal_healthcare edit.xls" xfId="2"/>
    <cellStyle name="Normal_office as built edit.xls" xfId="2196"/>
    <cellStyle name="Note 2" xfId="1853"/>
    <cellStyle name="Note 2 2" xfId="1854"/>
    <cellStyle name="Note 2 2 2" xfId="1855"/>
    <cellStyle name="Note 2 2 2 2" xfId="1856"/>
    <cellStyle name="Note 2 2 2 2 2" xfId="1857"/>
    <cellStyle name="Note 2 2 2 2 2 2" xfId="1858"/>
    <cellStyle name="Note 2 2 2 2 3" xfId="1859"/>
    <cellStyle name="Note 2 2 2 2 3 2" xfId="1860"/>
    <cellStyle name="Note 2 2 2 2 4" xfId="1861"/>
    <cellStyle name="Note 2 2 2 2 4 2" xfId="1862"/>
    <cellStyle name="Note 2 2 2 2 5" xfId="1863"/>
    <cellStyle name="Note 2 2 2 3" xfId="1864"/>
    <cellStyle name="Note 2 2 2 3 2" xfId="1865"/>
    <cellStyle name="Note 2 2 2 4" xfId="1866"/>
    <cellStyle name="Note 2 2 2 4 2" xfId="1867"/>
    <cellStyle name="Note 2 2 2 5" xfId="1868"/>
    <cellStyle name="Note 2 2 2 5 2" xfId="1869"/>
    <cellStyle name="Note 2 2 2 6" xfId="1870"/>
    <cellStyle name="Note 2 2 3" xfId="1871"/>
    <cellStyle name="Note 2 2 3 2" xfId="1872"/>
    <cellStyle name="Note 2 2 3 2 2" xfId="1873"/>
    <cellStyle name="Note 2 2 3 3" xfId="1874"/>
    <cellStyle name="Note 2 2 3 3 2" xfId="1875"/>
    <cellStyle name="Note 2 2 3 4" xfId="1876"/>
    <cellStyle name="Note 2 2 3 4 2" xfId="1877"/>
    <cellStyle name="Note 2 2 3 5" xfId="1878"/>
    <cellStyle name="Note 2 2 4" xfId="1879"/>
    <cellStyle name="Note 2 2 4 2" xfId="1880"/>
    <cellStyle name="Note 2 2 5" xfId="1881"/>
    <cellStyle name="Note 2 2 5 2" xfId="1882"/>
    <cellStyle name="Note 2 2 6" xfId="1883"/>
    <cellStyle name="Note 2 2 6 2" xfId="1884"/>
    <cellStyle name="Note 2 2 7" xfId="1885"/>
    <cellStyle name="Note 2 3" xfId="1886"/>
    <cellStyle name="Note 2 3 2" xfId="1887"/>
    <cellStyle name="Note 2 3 2 2" xfId="1888"/>
    <cellStyle name="Note 2 3 2 2 2" xfId="1889"/>
    <cellStyle name="Note 2 3 2 2 2 2" xfId="1890"/>
    <cellStyle name="Note 2 3 2 2 3" xfId="1891"/>
    <cellStyle name="Note 2 3 2 2 3 2" xfId="1892"/>
    <cellStyle name="Note 2 3 2 2 4" xfId="1893"/>
    <cellStyle name="Note 2 3 2 2 4 2" xfId="1894"/>
    <cellStyle name="Note 2 3 2 2 5" xfId="1895"/>
    <cellStyle name="Note 2 3 2 3" xfId="1896"/>
    <cellStyle name="Note 2 3 2 3 2" xfId="1897"/>
    <cellStyle name="Note 2 3 2 4" xfId="1898"/>
    <cellStyle name="Note 2 3 2 4 2" xfId="1899"/>
    <cellStyle name="Note 2 3 2 5" xfId="1900"/>
    <cellStyle name="Note 2 3 2 5 2" xfId="1901"/>
    <cellStyle name="Note 2 3 2 6" xfId="1902"/>
    <cellStyle name="Note 2 3 3" xfId="1903"/>
    <cellStyle name="Note 2 3 3 2" xfId="1904"/>
    <cellStyle name="Note 2 3 3 2 2" xfId="1905"/>
    <cellStyle name="Note 2 3 3 3" xfId="1906"/>
    <cellStyle name="Note 2 3 3 3 2" xfId="1907"/>
    <cellStyle name="Note 2 3 3 4" xfId="1908"/>
    <cellStyle name="Note 2 3 3 4 2" xfId="1909"/>
    <cellStyle name="Note 2 3 3 5" xfId="1910"/>
    <cellStyle name="Note 2 3 4" xfId="1911"/>
    <cellStyle name="Note 2 3 4 2" xfId="1912"/>
    <cellStyle name="Note 2 3 5" xfId="1913"/>
    <cellStyle name="Note 2 3 5 2" xfId="1914"/>
    <cellStyle name="Note 2 3 6" xfId="1915"/>
    <cellStyle name="Note 2 3 6 2" xfId="1916"/>
    <cellStyle name="Note 2 3 7" xfId="1917"/>
    <cellStyle name="Note 2 4" xfId="1918"/>
    <cellStyle name="Note 2 4 2" xfId="1919"/>
    <cellStyle name="Note 2 4 2 2" xfId="1920"/>
    <cellStyle name="Note 2 4 2 2 2" xfId="1921"/>
    <cellStyle name="Note 2 4 2 2 2 2" xfId="1922"/>
    <cellStyle name="Note 2 4 2 2 3" xfId="1923"/>
    <cellStyle name="Note 2 4 2 2 3 2" xfId="1924"/>
    <cellStyle name="Note 2 4 2 2 4" xfId="1925"/>
    <cellStyle name="Note 2 4 2 2 4 2" xfId="1926"/>
    <cellStyle name="Note 2 4 2 2 5" xfId="1927"/>
    <cellStyle name="Note 2 4 2 3" xfId="1928"/>
    <cellStyle name="Note 2 4 2 3 2" xfId="1929"/>
    <cellStyle name="Note 2 4 2 4" xfId="1930"/>
    <cellStyle name="Note 2 4 2 4 2" xfId="1931"/>
    <cellStyle name="Note 2 4 2 5" xfId="1932"/>
    <cellStyle name="Note 2 4 2 5 2" xfId="1933"/>
    <cellStyle name="Note 2 4 2 6" xfId="1934"/>
    <cellStyle name="Note 2 4 3" xfId="1935"/>
    <cellStyle name="Note 2 4 3 2" xfId="1936"/>
    <cellStyle name="Note 2 4 3 2 2" xfId="1937"/>
    <cellStyle name="Note 2 4 3 3" xfId="1938"/>
    <cellStyle name="Note 2 4 3 3 2" xfId="1939"/>
    <cellStyle name="Note 2 4 3 4" xfId="1940"/>
    <cellStyle name="Note 2 4 3 4 2" xfId="1941"/>
    <cellStyle name="Note 2 4 3 5" xfId="1942"/>
    <cellStyle name="Note 2 4 4" xfId="1943"/>
    <cellStyle name="Note 2 4 4 2" xfId="1944"/>
    <cellStyle name="Note 2 4 5" xfId="1945"/>
    <cellStyle name="Note 2 4 5 2" xfId="1946"/>
    <cellStyle name="Note 2 4 6" xfId="1947"/>
    <cellStyle name="Note 2 4 6 2" xfId="1948"/>
    <cellStyle name="Note 2 4 7" xfId="1949"/>
    <cellStyle name="Note 3" xfId="1950"/>
    <cellStyle name="Note 3 2" xfId="1951"/>
    <cellStyle name="Note 3 2 2" xfId="1952"/>
    <cellStyle name="Note 3 2 2 2" xfId="1953"/>
    <cellStyle name="Note 3 2 2 2 2" xfId="1954"/>
    <cellStyle name="Note 3 2 2 3" xfId="1955"/>
    <cellStyle name="Note 3 2 2 3 2" xfId="1956"/>
    <cellStyle name="Note 3 2 2 4" xfId="1957"/>
    <cellStyle name="Note 3 2 2 4 2" xfId="1958"/>
    <cellStyle name="Note 3 2 2 5" xfId="1959"/>
    <cellStyle name="Note 3 2 3" xfId="1960"/>
    <cellStyle name="Note 3 2 3 2" xfId="1961"/>
    <cellStyle name="Note 3 2 4" xfId="1962"/>
    <cellStyle name="Note 3 2 4 2" xfId="1963"/>
    <cellStyle name="Note 3 2 5" xfId="1964"/>
    <cellStyle name="Note 3 2 5 2" xfId="1965"/>
    <cellStyle name="Note 3 2 6" xfId="1966"/>
    <cellStyle name="Note 3 3" xfId="1967"/>
    <cellStyle name="Note 3 3 2" xfId="1968"/>
    <cellStyle name="Note 3 3 2 2" xfId="1969"/>
    <cellStyle name="Note 3 3 3" xfId="1970"/>
    <cellStyle name="Note 3 3 3 2" xfId="1971"/>
    <cellStyle name="Note 3 3 4" xfId="1972"/>
    <cellStyle name="Note 3 3 4 2" xfId="1973"/>
    <cellStyle name="Note 3 3 5" xfId="1974"/>
    <cellStyle name="Note 3 4" xfId="1975"/>
    <cellStyle name="Note 3 4 2" xfId="1976"/>
    <cellStyle name="Note 3 5" xfId="1977"/>
    <cellStyle name="Note 3 5 2" xfId="1978"/>
    <cellStyle name="Note 3 6" xfId="1979"/>
    <cellStyle name="Note 3 6 2" xfId="1980"/>
    <cellStyle name="Note 3 7" xfId="1981"/>
    <cellStyle name="Note 4" xfId="1982"/>
    <cellStyle name="Note 4 2" xfId="1983"/>
    <cellStyle name="Note 4 2 2" xfId="1984"/>
    <cellStyle name="Note 4 2 2 2" xfId="1985"/>
    <cellStyle name="Note 4 2 2 2 2" xfId="1986"/>
    <cellStyle name="Note 4 2 2 3" xfId="1987"/>
    <cellStyle name="Note 4 2 2 3 2" xfId="1988"/>
    <cellStyle name="Note 4 2 2 4" xfId="1989"/>
    <cellStyle name="Note 4 2 2 4 2" xfId="1990"/>
    <cellStyle name="Note 4 2 2 5" xfId="1991"/>
    <cellStyle name="Note 4 2 3" xfId="1992"/>
    <cellStyle name="Note 4 2 3 2" xfId="1993"/>
    <cellStyle name="Note 4 2 4" xfId="1994"/>
    <cellStyle name="Note 4 2 4 2" xfId="1995"/>
    <cellStyle name="Note 4 2 5" xfId="1996"/>
    <cellStyle name="Note 4 2 5 2" xfId="1997"/>
    <cellStyle name="Note 4 2 6" xfId="1998"/>
    <cellStyle name="Note 4 3" xfId="1999"/>
    <cellStyle name="Note 4 3 2" xfId="2000"/>
    <cellStyle name="Note 4 3 2 2" xfId="2001"/>
    <cellStyle name="Note 4 3 3" xfId="2002"/>
    <cellStyle name="Note 4 3 3 2" xfId="2003"/>
    <cellStyle name="Note 4 3 4" xfId="2004"/>
    <cellStyle name="Note 4 3 4 2" xfId="2005"/>
    <cellStyle name="Note 4 3 5" xfId="2006"/>
    <cellStyle name="Note 4 4" xfId="2007"/>
    <cellStyle name="Note 4 4 2" xfId="2008"/>
    <cellStyle name="Note 4 5" xfId="2009"/>
    <cellStyle name="Note 4 5 2" xfId="2010"/>
    <cellStyle name="Note 4 6" xfId="2011"/>
    <cellStyle name="Note 4 6 2" xfId="2012"/>
    <cellStyle name="Note 4 7" xfId="2013"/>
    <cellStyle name="Note 5" xfId="2014"/>
    <cellStyle name="Note 5 2" xfId="2015"/>
    <cellStyle name="Note 5 2 2" xfId="2016"/>
    <cellStyle name="Note 5 2 2 2" xfId="2017"/>
    <cellStyle name="Note 5 2 2 2 2" xfId="2018"/>
    <cellStyle name="Note 5 2 2 3" xfId="2019"/>
    <cellStyle name="Note 5 2 2 3 2" xfId="2020"/>
    <cellStyle name="Note 5 2 2 4" xfId="2021"/>
    <cellStyle name="Note 5 2 2 4 2" xfId="2022"/>
    <cellStyle name="Note 5 2 2 5" xfId="2023"/>
    <cellStyle name="Note 5 2 3" xfId="2024"/>
    <cellStyle name="Note 5 2 3 2" xfId="2025"/>
    <cellStyle name="Note 5 2 4" xfId="2026"/>
    <cellStyle name="Note 5 2 4 2" xfId="2027"/>
    <cellStyle name="Note 5 2 5" xfId="2028"/>
    <cellStyle name="Note 5 2 5 2" xfId="2029"/>
    <cellStyle name="Note 5 2 6" xfId="2030"/>
    <cellStyle name="Note 5 3" xfId="2031"/>
    <cellStyle name="Note 5 3 2" xfId="2032"/>
    <cellStyle name="Note 5 3 2 2" xfId="2033"/>
    <cellStyle name="Note 5 3 3" xfId="2034"/>
    <cellStyle name="Note 5 3 3 2" xfId="2035"/>
    <cellStyle name="Note 5 3 4" xfId="2036"/>
    <cellStyle name="Note 5 3 4 2" xfId="2037"/>
    <cellStyle name="Note 5 3 5" xfId="2038"/>
    <cellStyle name="Note 5 4" xfId="2039"/>
    <cellStyle name="Note 5 4 2" xfId="2040"/>
    <cellStyle name="Note 5 5" xfId="2041"/>
    <cellStyle name="Note 5 5 2" xfId="2042"/>
    <cellStyle name="Note 5 6" xfId="2043"/>
    <cellStyle name="Note 5 6 2" xfId="2044"/>
    <cellStyle name="Note 5 7" xfId="2045"/>
    <cellStyle name="Note 6" xfId="2046"/>
    <cellStyle name="Note 6 2" xfId="2047"/>
    <cellStyle name="Note 6 2 2" xfId="2048"/>
    <cellStyle name="Note 6 2 2 2" xfId="2049"/>
    <cellStyle name="Note 6 2 3" xfId="2050"/>
    <cellStyle name="Note 6 2 3 2" xfId="2051"/>
    <cellStyle name="Note 6 2 4" xfId="2052"/>
    <cellStyle name="Note 6 2 4 2" xfId="2053"/>
    <cellStyle name="Note 6 2 5" xfId="2054"/>
    <cellStyle name="Note 6 3" xfId="2055"/>
    <cellStyle name="Note 6 3 2" xfId="2056"/>
    <cellStyle name="Note 6 4" xfId="2057"/>
    <cellStyle name="Note 6 4 2" xfId="2058"/>
    <cellStyle name="Note 6 5" xfId="2059"/>
    <cellStyle name="Note 6 5 2" xfId="2060"/>
    <cellStyle name="Note 6 6" xfId="2061"/>
    <cellStyle name="Note 7" xfId="2062"/>
    <cellStyle name="Note 7 2" xfId="2063"/>
    <cellStyle name="Note 7 2 2" xfId="2064"/>
    <cellStyle name="Note 7 2 2 2" xfId="2065"/>
    <cellStyle name="Note 7 2 3" xfId="2066"/>
    <cellStyle name="Note 7 2 3 2" xfId="2067"/>
    <cellStyle name="Note 7 2 4" xfId="2068"/>
    <cellStyle name="Note 7 2 4 2" xfId="2069"/>
    <cellStyle name="Note 7 2 5" xfId="2070"/>
    <cellStyle name="Note 7 3" xfId="2071"/>
    <cellStyle name="Note 7 3 2" xfId="2072"/>
    <cellStyle name="Note 7 4" xfId="2073"/>
    <cellStyle name="Note 7 4 2" xfId="2074"/>
    <cellStyle name="Note 7 5" xfId="2075"/>
    <cellStyle name="Note 7 5 2" xfId="2076"/>
    <cellStyle name="Note 7 6" xfId="2077"/>
    <cellStyle name="Note 8" xfId="2078"/>
    <cellStyle name="Note 8 2" xfId="2079"/>
    <cellStyle name="Note 8 2 2" xfId="2080"/>
    <cellStyle name="Note 8 3" xfId="2081"/>
    <cellStyle name="Note 8 3 2" xfId="2082"/>
    <cellStyle name="Note 8 4" xfId="2083"/>
    <cellStyle name="Output 2" xfId="2084"/>
    <cellStyle name="Percent" xfId="1" builtinId="5"/>
    <cellStyle name="Percent 2" xfId="4"/>
    <cellStyle name="Percent 2 2" xfId="2085"/>
    <cellStyle name="Percent 2 3" xfId="2086"/>
    <cellStyle name="Percent 3" xfId="2087"/>
    <cellStyle name="Percent 3 2" xfId="2088"/>
    <cellStyle name="Percent 3 2 2" xfId="2089"/>
    <cellStyle name="Percent 3 2 2 2" xfId="2090"/>
    <cellStyle name="Percent 3 2 2 2 2" xfId="2091"/>
    <cellStyle name="Percent 3 2 2 2 2 2" xfId="2092"/>
    <cellStyle name="Percent 3 2 2 2 3" xfId="2093"/>
    <cellStyle name="Percent 3 2 2 2 3 2" xfId="2094"/>
    <cellStyle name="Percent 3 2 2 2 4" xfId="2095"/>
    <cellStyle name="Percent 3 2 2 2 4 2" xfId="2096"/>
    <cellStyle name="Percent 3 2 2 2 5" xfId="2097"/>
    <cellStyle name="Percent 3 2 2 3" xfId="2098"/>
    <cellStyle name="Percent 3 2 2 3 2" xfId="2099"/>
    <cellStyle name="Percent 3 2 2 4" xfId="2100"/>
    <cellStyle name="Percent 3 2 2 4 2" xfId="2101"/>
    <cellStyle name="Percent 3 2 2 5" xfId="2102"/>
    <cellStyle name="Percent 3 2 2 5 2" xfId="2103"/>
    <cellStyle name="Percent 3 2 2 6" xfId="2104"/>
    <cellStyle name="Percent 3 2 3" xfId="2105"/>
    <cellStyle name="Percent 3 2 3 2" xfId="2106"/>
    <cellStyle name="Percent 3 2 3 2 2" xfId="2107"/>
    <cellStyle name="Percent 3 2 3 3" xfId="2108"/>
    <cellStyle name="Percent 3 2 3 3 2" xfId="2109"/>
    <cellStyle name="Percent 3 2 3 4" xfId="2110"/>
    <cellStyle name="Percent 3 2 3 4 2" xfId="2111"/>
    <cellStyle name="Percent 3 2 3 5" xfId="2112"/>
    <cellStyle name="Percent 3 2 4" xfId="2113"/>
    <cellStyle name="Percent 3 2 4 2" xfId="2114"/>
    <cellStyle name="Percent 3 2 5" xfId="2115"/>
    <cellStyle name="Percent 3 2 5 2" xfId="2116"/>
    <cellStyle name="Percent 3 2 6" xfId="2117"/>
    <cellStyle name="Percent 3 2 6 2" xfId="2118"/>
    <cellStyle name="Percent 3 2 7" xfId="2119"/>
    <cellStyle name="Percent 3 3" xfId="2120"/>
    <cellStyle name="Percent 3 3 2" xfId="2121"/>
    <cellStyle name="Percent 3 3 2 2" xfId="2122"/>
    <cellStyle name="Percent 3 3 2 2 2" xfId="2123"/>
    <cellStyle name="Percent 3 3 2 2 2 2" xfId="2124"/>
    <cellStyle name="Percent 3 3 2 2 3" xfId="2125"/>
    <cellStyle name="Percent 3 3 2 2 3 2" xfId="2126"/>
    <cellStyle name="Percent 3 3 2 2 4" xfId="2127"/>
    <cellStyle name="Percent 3 3 2 2 4 2" xfId="2128"/>
    <cellStyle name="Percent 3 3 2 2 5" xfId="2129"/>
    <cellStyle name="Percent 3 3 2 3" xfId="2130"/>
    <cellStyle name="Percent 3 3 2 3 2" xfId="2131"/>
    <cellStyle name="Percent 3 3 2 4" xfId="2132"/>
    <cellStyle name="Percent 3 3 2 4 2" xfId="2133"/>
    <cellStyle name="Percent 3 3 2 5" xfId="2134"/>
    <cellStyle name="Percent 3 3 2 5 2" xfId="2135"/>
    <cellStyle name="Percent 3 3 2 6" xfId="2136"/>
    <cellStyle name="Percent 3 3 3" xfId="2137"/>
    <cellStyle name="Percent 3 3 3 2" xfId="2138"/>
    <cellStyle name="Percent 3 3 3 2 2" xfId="2139"/>
    <cellStyle name="Percent 3 3 3 3" xfId="2140"/>
    <cellStyle name="Percent 3 3 3 3 2" xfId="2141"/>
    <cellStyle name="Percent 3 3 3 4" xfId="2142"/>
    <cellStyle name="Percent 3 3 3 4 2" xfId="2143"/>
    <cellStyle name="Percent 3 3 3 5" xfId="2144"/>
    <cellStyle name="Percent 3 3 4" xfId="2145"/>
    <cellStyle name="Percent 3 3 4 2" xfId="2146"/>
    <cellStyle name="Percent 3 3 5" xfId="2147"/>
    <cellStyle name="Percent 3 3 5 2" xfId="2148"/>
    <cellStyle name="Percent 3 3 6" xfId="2149"/>
    <cellStyle name="Percent 3 3 6 2" xfId="2150"/>
    <cellStyle name="Percent 3 3 7" xfId="2151"/>
    <cellStyle name="Percent 4" xfId="2152"/>
    <cellStyle name="Percent 5" xfId="2153"/>
    <cellStyle name="Percent 5 2" xfId="2154"/>
    <cellStyle name="Percent 5 2 2" xfId="2155"/>
    <cellStyle name="Percent 5 2 2 2" xfId="2156"/>
    <cellStyle name="Percent 5 2 2 2 2" xfId="2157"/>
    <cellStyle name="Percent 5 2 2 3" xfId="2158"/>
    <cellStyle name="Percent 5 2 2 3 2" xfId="2159"/>
    <cellStyle name="Percent 5 2 2 4" xfId="2160"/>
    <cellStyle name="Percent 5 2 2 4 2" xfId="2161"/>
    <cellStyle name="Percent 5 2 2 5" xfId="2162"/>
    <cellStyle name="Percent 5 2 3" xfId="2163"/>
    <cellStyle name="Percent 5 2 3 2" xfId="2164"/>
    <cellStyle name="Percent 5 2 4" xfId="2165"/>
    <cellStyle name="Percent 5 2 4 2" xfId="2166"/>
    <cellStyle name="Percent 5 2 5" xfId="2167"/>
    <cellStyle name="Percent 5 2 5 2" xfId="2168"/>
    <cellStyle name="Percent 5 2 6" xfId="2169"/>
    <cellStyle name="Percent 5 3" xfId="2170"/>
    <cellStyle name="Percent 5 3 2" xfId="2171"/>
    <cellStyle name="Percent 5 3 2 2" xfId="2172"/>
    <cellStyle name="Percent 5 3 3" xfId="2173"/>
    <cellStyle name="Percent 5 3 3 2" xfId="2174"/>
    <cellStyle name="Percent 5 3 4" xfId="2175"/>
    <cellStyle name="Percent 5 3 4 2" xfId="2176"/>
    <cellStyle name="Percent 5 3 5" xfId="2177"/>
    <cellStyle name="Percent 5 4" xfId="2178"/>
    <cellStyle name="Percent 5 4 2" xfId="2179"/>
    <cellStyle name="Percent 5 5" xfId="2180"/>
    <cellStyle name="Percent 5 5 2" xfId="2181"/>
    <cellStyle name="Percent 5 6" xfId="2182"/>
    <cellStyle name="Percent 5 6 2" xfId="2183"/>
    <cellStyle name="Percent 5 7" xfId="2184"/>
    <cellStyle name="Percent 6" xfId="2185"/>
    <cellStyle name="Percent 6 2" xfId="2186"/>
    <cellStyle name="Percent 6 2 2" xfId="2187"/>
    <cellStyle name="Percent 6 3" xfId="2188"/>
    <cellStyle name="Percent 6 3 2" xfId="2189"/>
    <cellStyle name="Percent 6 4" xfId="2190"/>
    <cellStyle name="Style 1" xfId="2191"/>
    <cellStyle name="Style 1 2" xfId="2192"/>
    <cellStyle name="Title 2" xfId="2193"/>
    <cellStyle name="Total 2" xfId="2194"/>
    <cellStyle name="Warning Text 2" xfId="2195"/>
  </cellStyles>
  <dxfs count="60">
    <dxf>
      <font>
        <color theme="1"/>
      </font>
      <fill>
        <patternFill>
          <bgColor theme="1"/>
        </patternFill>
      </fill>
      <border>
        <left/>
        <right/>
        <top/>
        <bottom/>
      </border>
    </dxf>
    <dxf>
      <fill>
        <patternFill>
          <bgColor theme="0" tint="-0.14996795556505021"/>
        </patternFill>
      </fill>
    </dxf>
    <dxf>
      <font>
        <color theme="1"/>
      </font>
      <fill>
        <patternFill>
          <bgColor theme="1"/>
        </patternFill>
      </fill>
      <border>
        <left/>
        <right/>
        <top/>
        <bottom/>
      </border>
    </dxf>
    <dxf>
      <fill>
        <patternFill>
          <bgColor theme="0" tint="-0.14996795556505021"/>
        </patternFill>
      </fill>
    </dxf>
    <dxf>
      <font>
        <color theme="1"/>
      </font>
      <fill>
        <patternFill>
          <bgColor theme="1"/>
        </patternFill>
      </fill>
      <border>
        <left/>
        <right/>
        <top/>
        <bottom/>
      </border>
    </dxf>
    <dxf>
      <fill>
        <patternFill>
          <bgColor theme="0" tint="-0.14996795556505021"/>
        </patternFill>
      </fill>
    </dxf>
    <dxf>
      <font>
        <color theme="1"/>
      </font>
      <fill>
        <patternFill>
          <bgColor theme="1"/>
        </patternFill>
      </fill>
      <border>
        <left/>
        <right/>
        <top/>
        <bottom/>
      </border>
    </dxf>
    <dxf>
      <font>
        <color theme="1"/>
      </font>
      <fill>
        <patternFill>
          <bgColor theme="1"/>
        </patternFill>
      </fill>
      <border>
        <left/>
        <right/>
        <top/>
        <bottom/>
      </border>
    </dxf>
    <dxf>
      <font>
        <color theme="1"/>
      </font>
      <fill>
        <patternFill>
          <bgColor theme="1"/>
        </patternFill>
      </fill>
      <border>
        <left/>
        <right/>
        <top/>
        <bottom/>
      </border>
    </dxf>
    <dxf>
      <font>
        <color theme="1"/>
      </font>
      <fill>
        <patternFill>
          <bgColor theme="1"/>
        </patternFill>
      </fill>
      <border>
        <left/>
        <right/>
        <top/>
        <bottom/>
      </border>
    </dxf>
    <dxf>
      <font>
        <color theme="1"/>
      </font>
      <fill>
        <patternFill>
          <bgColor theme="1"/>
        </patternFill>
      </fill>
      <border>
        <left/>
        <right/>
        <top/>
        <bottom/>
      </border>
    </dxf>
    <dxf>
      <font>
        <color theme="1"/>
      </font>
      <fill>
        <patternFill>
          <bgColor theme="1"/>
        </patternFill>
      </fill>
      <border>
        <left/>
        <right/>
        <top/>
        <bottom/>
      </border>
    </dxf>
    <dxf>
      <font>
        <color theme="1"/>
      </font>
      <fill>
        <patternFill>
          <bgColor theme="1"/>
        </patternFill>
      </fill>
      <border>
        <left/>
        <right/>
        <top/>
        <bottom/>
      </border>
    </dxf>
    <dxf>
      <font>
        <color theme="1"/>
      </font>
      <fill>
        <patternFill>
          <bgColor theme="1"/>
        </patternFill>
      </fill>
      <border>
        <left/>
        <right/>
        <top/>
        <bottom/>
      </border>
    </dxf>
    <dxf>
      <fill>
        <patternFill>
          <bgColor theme="0" tint="-0.14996795556505021"/>
        </patternFill>
      </fill>
    </dxf>
    <dxf>
      <font>
        <color theme="1"/>
      </font>
      <fill>
        <patternFill>
          <bgColor theme="1"/>
        </patternFill>
      </fill>
      <border>
        <left/>
        <right/>
        <top/>
        <bottom/>
      </border>
    </dxf>
    <dxf>
      <fill>
        <patternFill>
          <bgColor theme="0" tint="-0.14996795556505021"/>
        </patternFill>
      </fill>
    </dxf>
    <dxf>
      <font>
        <color theme="1"/>
      </font>
      <fill>
        <patternFill>
          <bgColor theme="1"/>
        </patternFill>
      </fill>
      <border>
        <left/>
        <right/>
        <top/>
        <bottom/>
      </border>
    </dxf>
    <dxf>
      <fill>
        <patternFill>
          <bgColor theme="0" tint="-0.14996795556505021"/>
        </patternFill>
      </fill>
    </dxf>
    <dxf>
      <font>
        <color theme="1"/>
      </font>
      <fill>
        <patternFill>
          <bgColor theme="1"/>
        </patternFill>
      </fill>
      <border>
        <left/>
        <right/>
        <top/>
        <bottom/>
      </border>
    </dxf>
    <dxf>
      <fill>
        <patternFill>
          <bgColor theme="0" tint="-0.14996795556505021"/>
        </patternFill>
      </fill>
    </dxf>
    <dxf>
      <font>
        <color theme="1"/>
      </font>
      <fill>
        <patternFill>
          <bgColor theme="1"/>
        </patternFill>
      </fill>
      <border>
        <left/>
        <right/>
        <top/>
        <bottom/>
      </border>
    </dxf>
    <dxf>
      <font>
        <color theme="1"/>
      </font>
      <fill>
        <patternFill>
          <bgColor theme="1"/>
        </patternFill>
      </fill>
      <border>
        <left/>
        <right/>
        <top/>
        <bottom/>
      </border>
    </dxf>
    <dxf>
      <font>
        <color theme="1"/>
      </font>
      <fill>
        <patternFill>
          <bgColor theme="1"/>
        </patternFill>
      </fill>
      <border>
        <left/>
        <right/>
        <top/>
        <bottom/>
      </border>
    </dxf>
    <dxf>
      <font>
        <color theme="1"/>
      </font>
      <fill>
        <patternFill>
          <bgColor theme="1"/>
        </patternFill>
      </fill>
      <border>
        <left/>
        <right/>
        <top/>
        <bottom/>
      </border>
    </dxf>
    <dxf>
      <font>
        <color theme="1"/>
      </font>
      <fill>
        <patternFill>
          <bgColor theme="1"/>
        </patternFill>
      </fill>
      <border>
        <left/>
        <right/>
        <top/>
        <bottom/>
      </border>
    </dxf>
    <dxf>
      <font>
        <color theme="1"/>
      </font>
      <fill>
        <patternFill>
          <bgColor theme="1"/>
        </patternFill>
      </fill>
      <border>
        <left/>
        <right/>
        <top/>
        <bottom/>
      </border>
    </dxf>
    <dxf>
      <font>
        <color theme="1"/>
      </font>
      <fill>
        <patternFill>
          <bgColor theme="1"/>
        </patternFill>
      </fill>
      <border>
        <left/>
        <right/>
        <top/>
        <bottom/>
      </border>
    </dxf>
    <dxf>
      <font>
        <color theme="1"/>
      </font>
      <fill>
        <patternFill>
          <bgColor theme="1"/>
        </patternFill>
      </fill>
      <border>
        <left/>
        <right/>
        <top/>
        <bottom/>
      </border>
    </dxf>
    <dxf>
      <fill>
        <patternFill>
          <bgColor theme="0" tint="-0.14996795556505021"/>
        </patternFill>
      </fill>
    </dxf>
    <dxf>
      <font>
        <color theme="1"/>
      </font>
      <fill>
        <patternFill>
          <bgColor theme="1"/>
        </patternFill>
      </fill>
      <border>
        <left/>
        <right/>
        <top/>
        <bottom/>
      </border>
    </dxf>
    <dxf>
      <fill>
        <patternFill>
          <bgColor theme="0" tint="-0.14996795556505021"/>
        </patternFill>
      </fill>
    </dxf>
    <dxf>
      <font>
        <color theme="1"/>
      </font>
      <fill>
        <patternFill>
          <bgColor theme="1"/>
        </patternFill>
      </fill>
      <border>
        <left/>
        <right/>
        <top/>
        <bottom/>
      </border>
    </dxf>
    <dxf>
      <fill>
        <patternFill>
          <bgColor theme="0" tint="-0.14996795556505021"/>
        </patternFill>
      </fill>
    </dxf>
    <dxf>
      <font>
        <color theme="1"/>
      </font>
      <fill>
        <patternFill>
          <bgColor theme="1"/>
        </patternFill>
      </fill>
      <border>
        <left/>
        <right/>
        <top/>
        <bottom/>
      </border>
    </dxf>
    <dxf>
      <fill>
        <patternFill>
          <bgColor theme="0" tint="-0.14996795556505021"/>
        </patternFill>
      </fill>
    </dxf>
    <dxf>
      <font>
        <color theme="1"/>
      </font>
      <fill>
        <patternFill>
          <bgColor theme="1"/>
        </patternFill>
      </fill>
      <border>
        <left/>
        <right/>
        <top/>
        <bottom/>
      </border>
    </dxf>
    <dxf>
      <font>
        <color theme="1"/>
      </font>
      <fill>
        <patternFill>
          <bgColor theme="1"/>
        </patternFill>
      </fill>
      <border>
        <left/>
        <right/>
        <top/>
        <bottom/>
      </border>
    </dxf>
    <dxf>
      <font>
        <color theme="1"/>
      </font>
      <fill>
        <patternFill>
          <bgColor theme="1"/>
        </patternFill>
      </fill>
      <border>
        <left/>
        <right/>
        <top/>
        <bottom/>
      </border>
    </dxf>
    <dxf>
      <font>
        <color theme="1"/>
      </font>
      <fill>
        <patternFill>
          <bgColor theme="1"/>
        </patternFill>
      </fill>
      <border>
        <left/>
        <right/>
        <top/>
        <bottom/>
      </border>
    </dxf>
    <dxf>
      <font>
        <color theme="1"/>
      </font>
      <fill>
        <patternFill>
          <bgColor theme="1"/>
        </patternFill>
      </fill>
      <border>
        <left/>
        <right/>
        <top/>
        <bottom/>
      </border>
    </dxf>
    <dxf>
      <font>
        <color theme="1"/>
      </font>
      <fill>
        <patternFill>
          <bgColor theme="1"/>
        </patternFill>
      </fill>
      <border>
        <left/>
        <right/>
        <top/>
        <bottom/>
      </border>
    </dxf>
    <dxf>
      <font>
        <color theme="1"/>
      </font>
      <fill>
        <patternFill>
          <bgColor theme="1"/>
        </patternFill>
      </fill>
      <border>
        <left/>
        <right/>
        <top/>
        <bottom/>
      </border>
    </dxf>
    <dxf>
      <font>
        <color theme="1"/>
      </font>
      <fill>
        <patternFill>
          <bgColor theme="1"/>
        </patternFill>
      </fill>
      <border>
        <left/>
        <right/>
        <top/>
        <bottom/>
      </border>
    </dxf>
    <dxf>
      <fill>
        <patternFill>
          <bgColor theme="0" tint="-0.14996795556505021"/>
        </patternFill>
      </fill>
    </dxf>
    <dxf>
      <font>
        <color theme="1"/>
      </font>
      <fill>
        <patternFill>
          <bgColor theme="1"/>
        </patternFill>
      </fill>
      <border>
        <left/>
        <right/>
        <top/>
        <bottom/>
      </border>
    </dxf>
    <dxf>
      <fill>
        <patternFill>
          <bgColor theme="0" tint="-0.14996795556505021"/>
        </patternFill>
      </fill>
    </dxf>
    <dxf>
      <font>
        <color theme="1"/>
      </font>
      <fill>
        <patternFill>
          <bgColor theme="1"/>
        </patternFill>
      </fill>
      <border>
        <left/>
        <right/>
        <top/>
        <bottom/>
      </border>
    </dxf>
    <dxf>
      <fill>
        <patternFill>
          <bgColor theme="0" tint="-0.14996795556505021"/>
        </patternFill>
      </fill>
    </dxf>
    <dxf>
      <font>
        <color theme="1"/>
      </font>
      <fill>
        <patternFill>
          <bgColor theme="1"/>
        </patternFill>
      </fill>
      <border>
        <left/>
        <right/>
        <top/>
        <bottom/>
      </border>
    </dxf>
    <dxf>
      <fill>
        <patternFill>
          <bgColor theme="0" tint="-0.14996795556505021"/>
        </patternFill>
      </fill>
    </dxf>
    <dxf>
      <font>
        <color theme="1"/>
      </font>
      <fill>
        <patternFill>
          <bgColor theme="1"/>
        </patternFill>
      </fill>
      <border>
        <left/>
        <right/>
        <top/>
        <bottom/>
      </border>
    </dxf>
    <dxf>
      <font>
        <color theme="1"/>
      </font>
      <fill>
        <patternFill>
          <bgColor theme="1"/>
        </patternFill>
      </fill>
      <border>
        <left/>
        <right/>
        <top/>
        <bottom/>
      </border>
    </dxf>
    <dxf>
      <font>
        <color theme="1"/>
      </font>
      <fill>
        <patternFill>
          <bgColor theme="1"/>
        </patternFill>
      </fill>
      <border>
        <left/>
        <right/>
        <top/>
        <bottom/>
      </border>
    </dxf>
    <dxf>
      <font>
        <color theme="1"/>
      </font>
      <fill>
        <patternFill>
          <bgColor theme="1"/>
        </patternFill>
      </fill>
      <border>
        <left/>
        <right/>
        <top/>
        <bottom/>
      </border>
    </dxf>
    <dxf>
      <font>
        <color theme="1"/>
      </font>
      <fill>
        <patternFill>
          <bgColor theme="1"/>
        </patternFill>
      </fill>
      <border>
        <left/>
        <right/>
        <top/>
        <bottom/>
      </border>
    </dxf>
    <dxf>
      <font>
        <color theme="1"/>
      </font>
      <fill>
        <patternFill>
          <bgColor theme="1"/>
        </patternFill>
      </fill>
      <border>
        <left/>
        <right/>
        <top/>
        <bottom/>
      </border>
    </dxf>
    <dxf>
      <font>
        <color theme="1"/>
      </font>
      <fill>
        <patternFill>
          <bgColor theme="1"/>
        </patternFill>
      </fill>
      <border>
        <left/>
        <right/>
        <top/>
        <bottom/>
      </border>
    </dxf>
    <dxf>
      <font>
        <color theme="1"/>
      </font>
      <fill>
        <patternFill>
          <bgColor theme="1"/>
        </patternFill>
      </fill>
      <border>
        <left/>
        <right/>
        <top/>
        <bottom/>
      </border>
    </dxf>
    <dxf>
      <fill>
        <patternFill>
          <bgColor theme="0" tint="-0.14996795556505021"/>
        </patternFill>
      </fill>
    </dxf>
  </dxfs>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17</xdr:col>
      <xdr:colOff>0</xdr:colOff>
      <xdr:row>20</xdr:row>
      <xdr:rowOff>171450</xdr:rowOff>
    </xdr:to>
    <xdr:sp macro="" textlink="">
      <xdr:nvSpPr>
        <xdr:cNvPr id="4" name="TextBox 3"/>
        <xdr:cNvSpPr txBox="1"/>
      </xdr:nvSpPr>
      <xdr:spPr>
        <a:xfrm>
          <a:off x="0" y="2409825"/>
          <a:ext cx="11658600" cy="3067050"/>
        </a:xfrm>
        <a:prstGeom prst="rect">
          <a:avLst/>
        </a:prstGeom>
        <a:solidFill>
          <a:schemeClr val="lt1"/>
        </a:solidFill>
        <a:ln w="9525" cmpd="sng">
          <a:solidFill>
            <a:schemeClr val="tx1">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900">
              <a:solidFill>
                <a:sysClr val="windowText" lastClr="000000"/>
              </a:solidFill>
            </a:rPr>
            <a:t>The Green Star environmental rating system for buildings (“Green Star”) and the Green Star – Performance rating tool (“Green Star – Performance") have been developed by the Green Building Council of Australia (“GBCA”). Green Star – Performance evaluates the operational performance of all types of existing buildings (with the exception of single detached dwellings). It is intended for use by stakeholders including project team members as a guide for sustainable existing building operations. As with all Green Star rating tools, Green Star – Performance may be subject to further development in the future. </a:t>
          </a:r>
        </a:p>
        <a:p>
          <a:r>
            <a:rPr lang="en-AU" sz="900">
              <a:solidFill>
                <a:sysClr val="windowText" lastClr="000000"/>
              </a:solidFill>
            </a:rPr>
            <a:t>Green Star and Green Star – Performance have been developed with the assistance and participation of representatives from many organisations. The GBCA authorises you to view and use Green Star – Performance for your individual use only. In exchange for this authorisation, you agree that the GBCA retains all copyright and other proprietary rights contained in and in relation to Green Star – Performance and agree not to sell, modify, or use for another purpose all or any part of the tool or to reproduce, display or distribute the tool in any way for any public or commercial purpose, including display on a website or in a networked environment. Unauthorised use of Green Star and/or Green Star – Performance will violate copyright and other laws, and is prohibited. All text, graphics, layout and other elements of content contained in Green Star and its rating tools are owned by the GBCA and are protected by copyright, trade mark and other laws.</a:t>
          </a:r>
        </a:p>
        <a:p>
          <a:r>
            <a:rPr lang="en-AU" sz="900">
              <a:solidFill>
                <a:sysClr val="windowText" lastClr="000000"/>
              </a:solidFill>
            </a:rPr>
            <a:t>To the maximum extent permitted by law, the GBCA does not accept responsibility, including without limitation for negligence, for any inaccuracy within Green Star and/or its rating tools and makes no warranty, expressed or implied, including the warranties of merchantability and fitness for a particular purpose, nor assumes any legal liability or responsibility to you or any third parties for the accuracy, completeness, or use of, or reliance on, any information contained in Green Star and/or Green Star – Performance , or for any injuries, losses or damages (including, without limitation, equitable relief and economic loss) arising out of such use or reliance.</a:t>
          </a:r>
        </a:p>
        <a:p>
          <a:r>
            <a:rPr lang="en-AU" sz="900">
              <a:solidFill>
                <a:sysClr val="windowText" lastClr="000000"/>
              </a:solidFill>
            </a:rPr>
            <a:t>Green Star and Green Star – Performance are no substitute for professional advice. You should seek your own professional and other appropriate advice on the matters addressed by them.</a:t>
          </a:r>
        </a:p>
        <a:p>
          <a:r>
            <a:rPr lang="en-AU" sz="900">
              <a:solidFill>
                <a:sysClr val="windowText" lastClr="000000"/>
              </a:solidFill>
            </a:rPr>
            <a:t>As a condition of use, you covenant not to sue, and agree to waive and release the GBCA, its officers, agents, employees and its members from any and all claims, demands and causes of action for any injury, loss, destruction or damage (including, without limitation, equitable relief and economic loss) that you may now or hereafter have a right to assert against such parties as a result of your use of, or reliance on, Green Star and/or Green Star – Performance.</a:t>
          </a:r>
        </a:p>
        <a:p>
          <a:r>
            <a:rPr lang="en-AU" sz="900">
              <a:solidFill>
                <a:sysClr val="windowText" lastClr="000000"/>
              </a:solidFill>
            </a:rPr>
            <a:t>The GBCA does not endorse any self-assessed Green Star rating achieved by the use of Green Star – Performance. The GBCA offers a formal certification process for 1 Star to 6 Star ratings; this service provides for independent third party review of points claimed to ensure all points can be demonstrated to be achieved by the provision of the necessary documentary evidence. The use of Green Star – Performance without formal certification by the GBCA does not entitle the user or any other party to promote the Green Star rating achieved.</a:t>
          </a:r>
        </a:p>
        <a:p>
          <a:r>
            <a:rPr lang="en-AU" sz="900">
              <a:solidFill>
                <a:sysClr val="windowText" lastClr="000000"/>
              </a:solidFill>
            </a:rPr>
            <a:t>The application of Green Star – Performance to the operational performance of all types of existing buildings (with the exception of single detached dwellings) is encouraged to assess and improve their environmental performance attributes. However, formal recognition of the Green Star rating – and the right to promote same – requires undertaking the formal certification process offered by the GBCA.</a:t>
          </a:r>
        </a:p>
        <a:p>
          <a:r>
            <a:rPr lang="en-AU" sz="900">
              <a:solidFill>
                <a:sysClr val="windowText" lastClr="000000"/>
              </a:solidFill>
            </a:rPr>
            <a:t>You are only authorised to proceed to use Green Star and Green Star – Performance on this basis.</a:t>
          </a:r>
        </a:p>
        <a:p>
          <a:r>
            <a:rPr lang="en-AU" sz="900">
              <a:solidFill>
                <a:sysClr val="windowText" lastClr="000000"/>
              </a:solidFill>
            </a:rPr>
            <a:t>All rights reserved.</a:t>
          </a:r>
        </a:p>
        <a:p>
          <a:endParaRPr lang="en-AU" sz="900">
            <a:solidFill>
              <a:sysClr val="windowText" lastClr="000000"/>
            </a:solidFill>
          </a:endParaRPr>
        </a:p>
        <a:p>
          <a:endParaRPr lang="en-AU" sz="900">
            <a:solidFill>
              <a:sysClr val="windowText" lastClr="000000"/>
            </a:solidFill>
          </a:endParaRPr>
        </a:p>
      </xdr:txBody>
    </xdr:sp>
    <xdr:clientData/>
  </xdr:twoCellAnchor>
  <xdr:twoCellAnchor editAs="oneCell">
    <xdr:from>
      <xdr:col>0</xdr:col>
      <xdr:colOff>0</xdr:colOff>
      <xdr:row>0</xdr:row>
      <xdr:rowOff>0</xdr:rowOff>
    </xdr:from>
    <xdr:to>
      <xdr:col>10</xdr:col>
      <xdr:colOff>457200</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315200" cy="182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4</xdr:col>
      <xdr:colOff>504825</xdr:colOff>
      <xdr:row>0</xdr:row>
      <xdr:rowOff>1484565</xdr:rowOff>
    </xdr:to>
    <xdr:pic>
      <xdr:nvPicPr>
        <xdr:cNvPr id="2" name="Picture 1" descr="Rating-tool-header_No-name_revised.jpg"/>
        <xdr:cNvPicPr>
          <a:picLocks noChangeAspect="1"/>
        </xdr:cNvPicPr>
      </xdr:nvPicPr>
      <xdr:blipFill>
        <a:blip xmlns:r="http://schemas.openxmlformats.org/officeDocument/2006/relationships" r:embed="rId1" cstate="print"/>
        <a:stretch>
          <a:fillRect/>
        </a:stretch>
      </xdr:blipFill>
      <xdr:spPr>
        <a:xfrm>
          <a:off x="0" y="9525"/>
          <a:ext cx="10172700" cy="14750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2352675" cy="1060704"/>
    <xdr:pic>
      <xdr:nvPicPr>
        <xdr:cNvPr id="2" name="Picture 1" descr="Rating-tool-header_No-name_revised.jpg"/>
        <xdr:cNvPicPr>
          <a:picLocks noChangeAspect="1"/>
        </xdr:cNvPicPr>
      </xdr:nvPicPr>
      <xdr:blipFill rotWithShape="1">
        <a:blip xmlns:r="http://schemas.openxmlformats.org/officeDocument/2006/relationships" r:embed="rId1" cstate="print"/>
        <a:srcRect r="67839"/>
        <a:stretch/>
      </xdr:blipFill>
      <xdr:spPr>
        <a:xfrm>
          <a:off x="285750" y="0"/>
          <a:ext cx="2352675" cy="1060704"/>
        </a:xfrm>
        <a:prstGeom prst="rect">
          <a:avLst/>
        </a:prstGeom>
      </xdr:spPr>
    </xdr:pic>
    <xdr:clientData/>
  </xdr:oneCellAnchor>
  <xdr:oneCellAnchor>
    <xdr:from>
      <xdr:col>3</xdr:col>
      <xdr:colOff>2160173</xdr:colOff>
      <xdr:row>14</xdr:row>
      <xdr:rowOff>714375</xdr:rowOff>
    </xdr:from>
    <xdr:ext cx="2307560" cy="1667242"/>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437023" y="6029325"/>
          <a:ext cx="2307560" cy="1667242"/>
        </a:xfrm>
        <a:prstGeom prst="rect">
          <a:avLst/>
        </a:prstGeom>
      </xdr:spPr>
    </xdr:pic>
    <xdr:clientData/>
  </xdr:oneCellAnchor>
  <xdr:oneCellAnchor>
    <xdr:from>
      <xdr:col>2</xdr:col>
      <xdr:colOff>2514600</xdr:colOff>
      <xdr:row>0</xdr:row>
      <xdr:rowOff>9525</xdr:rowOff>
    </xdr:from>
    <xdr:ext cx="4972050" cy="1060704"/>
    <xdr:pic>
      <xdr:nvPicPr>
        <xdr:cNvPr id="4" name="Picture 3" descr="Rating-tool-header_No-name_revised.jpg"/>
        <xdr:cNvPicPr>
          <a:picLocks noChangeAspect="1"/>
        </xdr:cNvPicPr>
      </xdr:nvPicPr>
      <xdr:blipFill rotWithShape="1">
        <a:blip xmlns:r="http://schemas.openxmlformats.org/officeDocument/2006/relationships" r:embed="rId1" cstate="print"/>
        <a:srcRect l="32031"/>
        <a:stretch/>
      </xdr:blipFill>
      <xdr:spPr>
        <a:xfrm>
          <a:off x="4943475" y="9525"/>
          <a:ext cx="4972050" cy="106070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2486025</xdr:colOff>
      <xdr:row>1</xdr:row>
      <xdr:rowOff>3429</xdr:rowOff>
    </xdr:to>
    <xdr:pic>
      <xdr:nvPicPr>
        <xdr:cNvPr id="2" name="Picture 1" descr="Rating-tool-header_No-name_revised.jpg"/>
        <xdr:cNvPicPr>
          <a:picLocks noChangeAspect="1"/>
        </xdr:cNvPicPr>
      </xdr:nvPicPr>
      <xdr:blipFill rotWithShape="1">
        <a:blip xmlns:r="http://schemas.openxmlformats.org/officeDocument/2006/relationships" r:embed="rId1" cstate="print"/>
        <a:srcRect r="66015"/>
        <a:stretch/>
      </xdr:blipFill>
      <xdr:spPr>
        <a:xfrm>
          <a:off x="285750" y="0"/>
          <a:ext cx="2486025" cy="1060704"/>
        </a:xfrm>
        <a:prstGeom prst="rect">
          <a:avLst/>
        </a:prstGeom>
      </xdr:spPr>
    </xdr:pic>
    <xdr:clientData/>
  </xdr:twoCellAnchor>
  <xdr:twoCellAnchor editAs="oneCell">
    <xdr:from>
      <xdr:col>10</xdr:col>
      <xdr:colOff>695325</xdr:colOff>
      <xdr:row>0</xdr:row>
      <xdr:rowOff>0</xdr:rowOff>
    </xdr:from>
    <xdr:to>
      <xdr:col>17</xdr:col>
      <xdr:colOff>0</xdr:colOff>
      <xdr:row>1</xdr:row>
      <xdr:rowOff>3429</xdr:rowOff>
    </xdr:to>
    <xdr:pic>
      <xdr:nvPicPr>
        <xdr:cNvPr id="3" name="Picture 2" descr="Rating-tool-header_No-name_revised.jpg"/>
        <xdr:cNvPicPr>
          <a:picLocks noChangeAspect="1"/>
        </xdr:cNvPicPr>
      </xdr:nvPicPr>
      <xdr:blipFill rotWithShape="1">
        <a:blip xmlns:r="http://schemas.openxmlformats.org/officeDocument/2006/relationships" r:embed="rId1" cstate="print"/>
        <a:srcRect l="32031"/>
        <a:stretch/>
      </xdr:blipFill>
      <xdr:spPr>
        <a:xfrm>
          <a:off x="10172700" y="0"/>
          <a:ext cx="4972050" cy="10607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2438400</xdr:colOff>
      <xdr:row>1</xdr:row>
      <xdr:rowOff>3429</xdr:rowOff>
    </xdr:to>
    <xdr:pic>
      <xdr:nvPicPr>
        <xdr:cNvPr id="2" name="Picture 1" descr="Rating-tool-header_No-name_revised.jpg"/>
        <xdr:cNvPicPr>
          <a:picLocks noChangeAspect="1"/>
        </xdr:cNvPicPr>
      </xdr:nvPicPr>
      <xdr:blipFill rotWithShape="1">
        <a:blip xmlns:r="http://schemas.openxmlformats.org/officeDocument/2006/relationships" r:embed="rId1" cstate="print"/>
        <a:srcRect r="66667"/>
        <a:stretch/>
      </xdr:blipFill>
      <xdr:spPr>
        <a:xfrm>
          <a:off x="285750" y="0"/>
          <a:ext cx="2438400" cy="1060704"/>
        </a:xfrm>
        <a:prstGeom prst="rect">
          <a:avLst/>
        </a:prstGeom>
      </xdr:spPr>
    </xdr:pic>
    <xdr:clientData/>
  </xdr:twoCellAnchor>
  <xdr:twoCellAnchor editAs="oneCell">
    <xdr:from>
      <xdr:col>10</xdr:col>
      <xdr:colOff>685800</xdr:colOff>
      <xdr:row>0</xdr:row>
      <xdr:rowOff>0</xdr:rowOff>
    </xdr:from>
    <xdr:to>
      <xdr:col>17</xdr:col>
      <xdr:colOff>9525</xdr:colOff>
      <xdr:row>1</xdr:row>
      <xdr:rowOff>3429</xdr:rowOff>
    </xdr:to>
    <xdr:pic>
      <xdr:nvPicPr>
        <xdr:cNvPr id="3" name="Picture 2" descr="Rating-tool-header_No-name_revised.jpg"/>
        <xdr:cNvPicPr>
          <a:picLocks noChangeAspect="1"/>
        </xdr:cNvPicPr>
      </xdr:nvPicPr>
      <xdr:blipFill rotWithShape="1">
        <a:blip xmlns:r="http://schemas.openxmlformats.org/officeDocument/2006/relationships" r:embed="rId1" cstate="print"/>
        <a:srcRect l="31771"/>
        <a:stretch/>
      </xdr:blipFill>
      <xdr:spPr>
        <a:xfrm>
          <a:off x="10163175" y="0"/>
          <a:ext cx="4991100" cy="10607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2400300</xdr:colOff>
      <xdr:row>1</xdr:row>
      <xdr:rowOff>3429</xdr:rowOff>
    </xdr:to>
    <xdr:pic>
      <xdr:nvPicPr>
        <xdr:cNvPr id="2" name="Picture 1" descr="Rating-tool-header_No-name_revised.jpg"/>
        <xdr:cNvPicPr>
          <a:picLocks noChangeAspect="1"/>
        </xdr:cNvPicPr>
      </xdr:nvPicPr>
      <xdr:blipFill rotWithShape="1">
        <a:blip xmlns:r="http://schemas.openxmlformats.org/officeDocument/2006/relationships" r:embed="rId1" cstate="print"/>
        <a:srcRect r="67188"/>
        <a:stretch/>
      </xdr:blipFill>
      <xdr:spPr>
        <a:xfrm>
          <a:off x="285750" y="0"/>
          <a:ext cx="2400300" cy="1060704"/>
        </a:xfrm>
        <a:prstGeom prst="rect">
          <a:avLst/>
        </a:prstGeom>
      </xdr:spPr>
    </xdr:pic>
    <xdr:clientData/>
  </xdr:twoCellAnchor>
  <xdr:twoCellAnchor editAs="oneCell">
    <xdr:from>
      <xdr:col>10</xdr:col>
      <xdr:colOff>695325</xdr:colOff>
      <xdr:row>0</xdr:row>
      <xdr:rowOff>9525</xdr:rowOff>
    </xdr:from>
    <xdr:to>
      <xdr:col>17</xdr:col>
      <xdr:colOff>0</xdr:colOff>
      <xdr:row>1</xdr:row>
      <xdr:rowOff>12954</xdr:rowOff>
    </xdr:to>
    <xdr:pic>
      <xdr:nvPicPr>
        <xdr:cNvPr id="3" name="Picture 2" descr="Rating-tool-header_No-name_revised.jpg"/>
        <xdr:cNvPicPr>
          <a:picLocks noChangeAspect="1"/>
        </xdr:cNvPicPr>
      </xdr:nvPicPr>
      <xdr:blipFill rotWithShape="1">
        <a:blip xmlns:r="http://schemas.openxmlformats.org/officeDocument/2006/relationships" r:embed="rId1" cstate="print"/>
        <a:srcRect l="32031"/>
        <a:stretch/>
      </xdr:blipFill>
      <xdr:spPr>
        <a:xfrm>
          <a:off x="10172700" y="9525"/>
          <a:ext cx="4972050" cy="10607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2367643</xdr:colOff>
      <xdr:row>1</xdr:row>
      <xdr:rowOff>3429</xdr:rowOff>
    </xdr:to>
    <xdr:pic>
      <xdr:nvPicPr>
        <xdr:cNvPr id="2" name="Picture 1" descr="Rating-tool-header_No-name_revised.jpg"/>
        <xdr:cNvPicPr>
          <a:picLocks noChangeAspect="1"/>
        </xdr:cNvPicPr>
      </xdr:nvPicPr>
      <xdr:blipFill rotWithShape="1">
        <a:blip xmlns:r="http://schemas.openxmlformats.org/officeDocument/2006/relationships" r:embed="rId1" cstate="print"/>
        <a:srcRect r="67814"/>
        <a:stretch/>
      </xdr:blipFill>
      <xdr:spPr>
        <a:xfrm>
          <a:off x="285750" y="0"/>
          <a:ext cx="2367643" cy="1064786"/>
        </a:xfrm>
        <a:prstGeom prst="rect">
          <a:avLst/>
        </a:prstGeom>
      </xdr:spPr>
    </xdr:pic>
    <xdr:clientData/>
  </xdr:twoCellAnchor>
  <xdr:twoCellAnchor editAs="oneCell">
    <xdr:from>
      <xdr:col>10</xdr:col>
      <xdr:colOff>721179</xdr:colOff>
      <xdr:row>0</xdr:row>
      <xdr:rowOff>0</xdr:rowOff>
    </xdr:from>
    <xdr:to>
      <xdr:col>16</xdr:col>
      <xdr:colOff>810985</xdr:colOff>
      <xdr:row>0</xdr:row>
      <xdr:rowOff>1060704</xdr:rowOff>
    </xdr:to>
    <xdr:pic>
      <xdr:nvPicPr>
        <xdr:cNvPr id="3" name="Picture 2" descr="Rating-tool-header_No-name_revised.jpg"/>
        <xdr:cNvPicPr>
          <a:picLocks noChangeAspect="1"/>
        </xdr:cNvPicPr>
      </xdr:nvPicPr>
      <xdr:blipFill rotWithShape="1">
        <a:blip xmlns:r="http://schemas.openxmlformats.org/officeDocument/2006/relationships" r:embed="rId1" cstate="print"/>
        <a:srcRect l="31897"/>
        <a:stretch/>
      </xdr:blipFill>
      <xdr:spPr>
        <a:xfrm>
          <a:off x="10259786" y="0"/>
          <a:ext cx="4988378" cy="106070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0</xdr:colOff>
      <xdr:row>0</xdr:row>
      <xdr:rowOff>0</xdr:rowOff>
    </xdr:from>
    <xdr:ext cx="2364441" cy="1060704"/>
    <xdr:pic>
      <xdr:nvPicPr>
        <xdr:cNvPr id="2" name="Picture 1" descr="Rating-tool-header_No-name_revised.jpg"/>
        <xdr:cNvPicPr>
          <a:picLocks noChangeAspect="1"/>
        </xdr:cNvPicPr>
      </xdr:nvPicPr>
      <xdr:blipFill rotWithShape="1">
        <a:blip xmlns:r="http://schemas.openxmlformats.org/officeDocument/2006/relationships" r:embed="rId1" cstate="print"/>
        <a:srcRect r="67729"/>
        <a:stretch/>
      </xdr:blipFill>
      <xdr:spPr>
        <a:xfrm>
          <a:off x="381000" y="0"/>
          <a:ext cx="2364441" cy="1060704"/>
        </a:xfrm>
        <a:prstGeom prst="rect">
          <a:avLst/>
        </a:prstGeom>
      </xdr:spPr>
    </xdr:pic>
    <xdr:clientData/>
  </xdr:oneCellAnchor>
  <xdr:oneCellAnchor>
    <xdr:from>
      <xdr:col>6</xdr:col>
      <xdr:colOff>672353</xdr:colOff>
      <xdr:row>0</xdr:row>
      <xdr:rowOff>0</xdr:rowOff>
    </xdr:from>
    <xdr:ext cx="4986618" cy="1060704"/>
    <xdr:pic>
      <xdr:nvPicPr>
        <xdr:cNvPr id="4" name="Picture 3" descr="Rating-tool-header_No-name_revised.jpg"/>
        <xdr:cNvPicPr>
          <a:picLocks noChangeAspect="1"/>
        </xdr:cNvPicPr>
      </xdr:nvPicPr>
      <xdr:blipFill rotWithShape="1">
        <a:blip xmlns:r="http://schemas.openxmlformats.org/officeDocument/2006/relationships" r:embed="rId1" cstate="print"/>
        <a:srcRect l="31940"/>
        <a:stretch/>
      </xdr:blipFill>
      <xdr:spPr>
        <a:xfrm>
          <a:off x="7799294" y="0"/>
          <a:ext cx="4986618" cy="1060704"/>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676275</xdr:colOff>
      <xdr:row>1</xdr:row>
      <xdr:rowOff>3429</xdr:rowOff>
    </xdr:to>
    <xdr:pic>
      <xdr:nvPicPr>
        <xdr:cNvPr id="2" name="Picture 1" descr="Rating-tool-header_No-name_revised.jpg"/>
        <xdr:cNvPicPr>
          <a:picLocks noChangeAspect="1"/>
        </xdr:cNvPicPr>
      </xdr:nvPicPr>
      <xdr:blipFill>
        <a:blip xmlns:r="http://schemas.openxmlformats.org/officeDocument/2006/relationships" r:embed="rId1" cstate="print"/>
        <a:stretch>
          <a:fillRect/>
        </a:stretch>
      </xdr:blipFill>
      <xdr:spPr>
        <a:xfrm>
          <a:off x="0" y="0"/>
          <a:ext cx="7315200" cy="10607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ool%20Devt%20&amp;%20Review/GS%20Performance/06%20TWG/Categories/3%20Energy/PILOT%20v0.2/Calculator/01_ENE_Peak%20Electricity%20Demand%20Calculator_PILOT_v0.1%20Draft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ool%20Devt%20&amp;%20Review/GS%20Performance/04.%20Working%20Copy/01.%20Calculators%20and%20Scorecard/02%20For%20Review/16A_ENE_Peak%20Electricity%20Demand%20Calculato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ool%20Devt%20&amp;%20Review/GS%20Performance/04.%20Working%20Copy/01.%20Calculators%20and%20Scorecard/02%20For%20Review/16A_ENE_Peak%20Electricity%20Demand%20Calculator%20D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hange Log"/>
      <sheetName val="Building Details"/>
      <sheetName val="Reference Tables"/>
      <sheetName val="CDD &amp; HDD table"/>
    </sheetNames>
    <sheetDataSet>
      <sheetData sheetId="0"/>
      <sheetData sheetId="1"/>
      <sheetData sheetId="2">
        <row r="37">
          <cell r="A37" t="str">
            <v>Cooling degree days</v>
          </cell>
        </row>
      </sheetData>
      <sheetData sheetId="3">
        <row r="3">
          <cell r="B3" t="str">
            <v xml:space="preserve">-- Select units -- </v>
          </cell>
        </row>
        <row r="4">
          <cell r="B4" t="str">
            <v>kVA</v>
          </cell>
        </row>
        <row r="5">
          <cell r="B5" t="str">
            <v>kW</v>
          </cell>
        </row>
        <row r="8">
          <cell r="B8" t="str">
            <v xml:space="preserve">-- Select state or territory -- </v>
          </cell>
        </row>
        <row r="9">
          <cell r="B9" t="str">
            <v>ACT</v>
          </cell>
        </row>
        <row r="10">
          <cell r="B10" t="str">
            <v>NSW</v>
          </cell>
        </row>
        <row r="11">
          <cell r="B11" t="str">
            <v>VIC</v>
          </cell>
        </row>
        <row r="12">
          <cell r="B12" t="str">
            <v>QLD</v>
          </cell>
        </row>
        <row r="13">
          <cell r="B13" t="str">
            <v>SA</v>
          </cell>
        </row>
        <row r="14">
          <cell r="B14" t="str">
            <v>WA</v>
          </cell>
        </row>
        <row r="15">
          <cell r="B15" t="str">
            <v>TAS</v>
          </cell>
        </row>
        <row r="16">
          <cell r="B16" t="str">
            <v>NT</v>
          </cell>
        </row>
        <row r="19">
          <cell r="B19" t="str">
            <v>Metro</v>
          </cell>
        </row>
        <row r="20">
          <cell r="B20" t="str">
            <v>Non-Metro</v>
          </cell>
        </row>
        <row r="23">
          <cell r="B23" t="str">
            <v xml:space="preserve">-- Select Primary Building Use -- </v>
          </cell>
        </row>
        <row r="24">
          <cell r="B24" t="str">
            <v>Hotels</v>
          </cell>
        </row>
        <row r="25">
          <cell r="B25" t="str">
            <v>Retail Stores</v>
          </cell>
        </row>
        <row r="26">
          <cell r="B26" t="str">
            <v>Courthouses</v>
          </cell>
        </row>
        <row r="27">
          <cell r="B27" t="str">
            <v>Houses of Worship</v>
          </cell>
        </row>
        <row r="28">
          <cell r="B28" t="str">
            <v>Senior Care Facility</v>
          </cell>
        </row>
        <row r="29">
          <cell r="B29" t="str">
            <v>Data Centers</v>
          </cell>
        </row>
        <row r="30">
          <cell r="B30" t="str">
            <v>K-12 Schools</v>
          </cell>
        </row>
        <row r="31">
          <cell r="B31" t="str">
            <v>Supermarkets</v>
          </cell>
        </row>
        <row r="32">
          <cell r="B32" t="str">
            <v>Dormitories</v>
          </cell>
        </row>
        <row r="33">
          <cell r="B33" t="str">
            <v>Medical Offices</v>
          </cell>
        </row>
        <row r="34">
          <cell r="B34" t="str">
            <v>Warehouses</v>
          </cell>
        </row>
        <row r="35">
          <cell r="B35" t="str">
            <v>Hospitals</v>
          </cell>
        </row>
        <row r="36">
          <cell r="B36" t="str">
            <v>Offices</v>
          </cell>
        </row>
        <row r="37">
          <cell r="B37" t="str">
            <v>Wastewater Treatment Plants</v>
          </cell>
        </row>
        <row r="38">
          <cell r="B38" t="str">
            <v>-----</v>
          </cell>
        </row>
        <row r="39">
          <cell r="B39" t="str">
            <v>Hospitals</v>
          </cell>
        </row>
        <row r="40">
          <cell r="B40" t="str">
            <v>Food Stores</v>
          </cell>
        </row>
        <row r="41">
          <cell r="B41" t="str">
            <v>Clothing/Fabric Stores</v>
          </cell>
        </row>
        <row r="42">
          <cell r="B42" t="str">
            <v>Department Stores</v>
          </cell>
        </row>
        <row r="43">
          <cell r="B43" t="str">
            <v>Household Appl &amp; Hardware Stores</v>
          </cell>
        </row>
        <row r="44">
          <cell r="B44" t="str">
            <v>Accommodation</v>
          </cell>
        </row>
        <row r="45">
          <cell r="B45" t="str">
            <v>Communications</v>
          </cell>
        </row>
        <row r="46">
          <cell r="B46" t="str">
            <v>Schools</v>
          </cell>
        </row>
        <row r="47">
          <cell r="B47" t="str">
            <v>Fast Food Restaurants</v>
          </cell>
        </row>
        <row r="48">
          <cell r="B48" t="str">
            <v>Clubs and Meeting Places</v>
          </cell>
        </row>
        <row r="49">
          <cell r="B49" t="str">
            <v>Retail / Wholesale - nec</v>
          </cell>
        </row>
        <row r="50">
          <cell r="B50" t="str">
            <v>Comm Serv &amp; Pub Adm - nec</v>
          </cell>
        </row>
        <row r="51">
          <cell r="B51" t="str">
            <v>Recreation - Not Elsewhere</v>
          </cell>
        </row>
        <row r="52">
          <cell r="B52" t="str">
            <v>-----</v>
          </cell>
        </row>
        <row r="53">
          <cell r="B53" t="str">
            <v xml:space="preserve">Education </v>
          </cell>
        </row>
        <row r="54">
          <cell r="B54" t="str">
            <v xml:space="preserve">Food Sales </v>
          </cell>
        </row>
        <row r="55">
          <cell r="B55" t="str">
            <v>Food Service</v>
          </cell>
        </row>
        <row r="56">
          <cell r="B56" t="str">
            <v xml:space="preserve">Health Care </v>
          </cell>
        </row>
        <row r="57">
          <cell r="B57" t="str">
            <v xml:space="preserve">Lodging </v>
          </cell>
        </row>
        <row r="58">
          <cell r="B58" t="str">
            <v xml:space="preserve">Mercantile </v>
          </cell>
        </row>
        <row r="59">
          <cell r="B59" t="str">
            <v xml:space="preserve">Office </v>
          </cell>
        </row>
        <row r="60">
          <cell r="B60" t="str">
            <v>Public Assembly</v>
          </cell>
        </row>
        <row r="61">
          <cell r="B61" t="str">
            <v>Public Order and Safety</v>
          </cell>
        </row>
        <row r="62">
          <cell r="B62" t="str">
            <v>Religious Worship</v>
          </cell>
        </row>
        <row r="63">
          <cell r="B63" t="str">
            <v xml:space="preserve">Other Service </v>
          </cell>
        </row>
        <row r="64">
          <cell r="B64" t="str">
            <v>Warehouse and Storage</v>
          </cell>
        </row>
        <row r="65">
          <cell r="B65" t="str">
            <v>Parking</v>
          </cell>
        </row>
        <row r="66">
          <cell r="B66" t="str">
            <v>Other</v>
          </cell>
        </row>
        <row r="67">
          <cell r="B67" t="str">
            <v>Vacant</v>
          </cell>
        </row>
        <row r="68">
          <cell r="B68" t="str">
            <v>-----</v>
          </cell>
        </row>
        <row r="69">
          <cell r="B69" t="str">
            <v>Distribution Centre*</v>
          </cell>
        </row>
        <row r="70">
          <cell r="B70" t="str">
            <v>Non-refrigerated Warehouse*</v>
          </cell>
        </row>
        <row r="71">
          <cell r="B71" t="str">
            <v>Refrigerated Warehouse*</v>
          </cell>
        </row>
        <row r="74">
          <cell r="B74" t="str">
            <v xml:space="preserve">-- Select Industry Category -- </v>
          </cell>
        </row>
        <row r="75">
          <cell r="B75" t="str">
            <v>Division A - Agriculture, Forestry and Fishing</v>
          </cell>
        </row>
        <row r="76">
          <cell r="B76" t="str">
            <v>Division B - Mining</v>
          </cell>
        </row>
        <row r="77">
          <cell r="B77" t="str">
            <v>Division C - Manufacturing</v>
          </cell>
        </row>
        <row r="78">
          <cell r="B78" t="str">
            <v>Division D - Electricity, Gas and Water Supply</v>
          </cell>
        </row>
        <row r="79">
          <cell r="B79" t="str">
            <v>Division E - Construction</v>
          </cell>
        </row>
        <row r="80">
          <cell r="B80" t="str">
            <v>Division F - Wholesale Trade</v>
          </cell>
        </row>
        <row r="81">
          <cell r="B81" t="str">
            <v>Division G - Retail Trade</v>
          </cell>
        </row>
        <row r="82">
          <cell r="B82" t="str">
            <v>Division H - Accommodation, Cafes and Restaurants</v>
          </cell>
        </row>
        <row r="83">
          <cell r="B83" t="str">
            <v>Division I - Transport and Storage</v>
          </cell>
        </row>
        <row r="84">
          <cell r="B84" t="str">
            <v>Division J - Communication Services</v>
          </cell>
        </row>
        <row r="85">
          <cell r="B85" t="str">
            <v>Division K - Finance and Insurance</v>
          </cell>
        </row>
        <row r="86">
          <cell r="B86" t="str">
            <v>Division L - Property and Business Services</v>
          </cell>
        </row>
        <row r="87">
          <cell r="B87" t="str">
            <v>Division M - Government Administration and Defence</v>
          </cell>
        </row>
        <row r="88">
          <cell r="B88" t="str">
            <v>Division N - Education</v>
          </cell>
        </row>
        <row r="89">
          <cell r="B89" t="str">
            <v>Division O - Health and Community Services</v>
          </cell>
        </row>
        <row r="90">
          <cell r="B90" t="str">
            <v>Division P - Cultural and Recreational Services</v>
          </cell>
        </row>
        <row r="91">
          <cell r="B91" t="str">
            <v>Division Q - Personal and Other Services</v>
          </cell>
        </row>
        <row r="92">
          <cell r="B92" t="str">
            <v>Mixed Use</v>
          </cell>
        </row>
        <row r="93">
          <cell r="B93" t="str">
            <v>Unknown</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structions"/>
      <sheetName val="Change Log"/>
      <sheetName val="16A Building Details"/>
      <sheetName val="16A Peer 1"/>
      <sheetName val="16A Peer 2"/>
      <sheetName val="16A Peer 3"/>
      <sheetName val="16A Calculation"/>
      <sheetName val="AGO Emission Factors"/>
      <sheetName val="CDD &amp; HDD table"/>
    </sheetNames>
    <sheetDataSet>
      <sheetData sheetId="0"/>
      <sheetData sheetId="1"/>
      <sheetData sheetId="2"/>
      <sheetData sheetId="3"/>
      <sheetData sheetId="4"/>
      <sheetData sheetId="5"/>
      <sheetData sheetId="6"/>
      <sheetData sheetId="7"/>
      <sheetData sheetId="8">
        <row r="7">
          <cell r="C7" t="str">
            <v>Metro</v>
          </cell>
        </row>
        <row r="8">
          <cell r="C8" t="str">
            <v>Non-Metro</v>
          </cell>
        </row>
        <row r="34">
          <cell r="A34" t="str">
            <v>ACT</v>
          </cell>
        </row>
        <row r="35">
          <cell r="A35" t="str">
            <v>NSW</v>
          </cell>
        </row>
        <row r="36">
          <cell r="A36" t="str">
            <v>VIC</v>
          </cell>
        </row>
        <row r="37">
          <cell r="A37" t="str">
            <v>QLD</v>
          </cell>
        </row>
        <row r="38">
          <cell r="A38" t="str">
            <v>SA</v>
          </cell>
        </row>
        <row r="39">
          <cell r="A39" t="str">
            <v>WA</v>
          </cell>
        </row>
        <row r="40">
          <cell r="A40" t="str">
            <v>TAS</v>
          </cell>
        </row>
        <row r="41">
          <cell r="A41" t="str">
            <v>NT</v>
          </cell>
        </row>
        <row r="106">
          <cell r="A106" t="str">
            <v>Hotels</v>
          </cell>
        </row>
        <row r="107">
          <cell r="A107" t="str">
            <v>Retail Stores</v>
          </cell>
        </row>
        <row r="108">
          <cell r="A108" t="str">
            <v>Courthouses</v>
          </cell>
        </row>
        <row r="109">
          <cell r="A109" t="str">
            <v>Houses of Worship</v>
          </cell>
        </row>
        <row r="110">
          <cell r="A110" t="str">
            <v>Senior Care Facility</v>
          </cell>
        </row>
        <row r="111">
          <cell r="A111" t="str">
            <v>Data Centers</v>
          </cell>
        </row>
        <row r="112">
          <cell r="A112" t="str">
            <v>K-12 Schools</v>
          </cell>
        </row>
        <row r="113">
          <cell r="A113" t="str">
            <v>Supermarkets</v>
          </cell>
        </row>
        <row r="114">
          <cell r="A114" t="str">
            <v>Dormitories</v>
          </cell>
        </row>
        <row r="115">
          <cell r="A115" t="str">
            <v>Medical Offices</v>
          </cell>
        </row>
        <row r="116">
          <cell r="A116" t="str">
            <v>Warehouses</v>
          </cell>
        </row>
        <row r="117">
          <cell r="A117" t="str">
            <v>Hospitals</v>
          </cell>
        </row>
        <row r="118">
          <cell r="A118" t="str">
            <v>Offices</v>
          </cell>
        </row>
        <row r="119">
          <cell r="A119" t="str">
            <v>Wastewater Treatment Plants</v>
          </cell>
        </row>
        <row r="120">
          <cell r="A120" t="str">
            <v>-----</v>
          </cell>
        </row>
        <row r="121">
          <cell r="A121" t="str">
            <v>Hospitals</v>
          </cell>
        </row>
        <row r="122">
          <cell r="A122" t="str">
            <v>Food Stores</v>
          </cell>
        </row>
        <row r="123">
          <cell r="A123" t="str">
            <v>Clothing/Fabric Stores</v>
          </cell>
        </row>
        <row r="124">
          <cell r="A124" t="str">
            <v>Department Stores</v>
          </cell>
        </row>
        <row r="125">
          <cell r="A125" t="str">
            <v>Household Appl &amp; Hardware Stores</v>
          </cell>
        </row>
        <row r="126">
          <cell r="A126" t="str">
            <v>Accommodation</v>
          </cell>
        </row>
        <row r="127">
          <cell r="A127" t="str">
            <v>Communications</v>
          </cell>
        </row>
        <row r="128">
          <cell r="A128" t="str">
            <v>Schools</v>
          </cell>
        </row>
        <row r="129">
          <cell r="A129" t="str">
            <v>Fast Food Restaurants</v>
          </cell>
        </row>
        <row r="130">
          <cell r="A130" t="str">
            <v>Clubs and Meeting Places</v>
          </cell>
        </row>
        <row r="131">
          <cell r="A131" t="str">
            <v>Retail / Wholesale - nec</v>
          </cell>
        </row>
        <row r="132">
          <cell r="A132" t="str">
            <v>Comm Serv &amp; Pub Adm - nec</v>
          </cell>
        </row>
        <row r="133">
          <cell r="A133" t="str">
            <v>Recreation - Not Elsewhere</v>
          </cell>
        </row>
        <row r="134">
          <cell r="A134" t="str">
            <v>-----</v>
          </cell>
        </row>
        <row r="135">
          <cell r="A135" t="str">
            <v xml:space="preserve">Education </v>
          </cell>
        </row>
        <row r="136">
          <cell r="A136" t="str">
            <v xml:space="preserve">Food Sales </v>
          </cell>
        </row>
        <row r="137">
          <cell r="A137" t="str">
            <v>Food Service</v>
          </cell>
        </row>
        <row r="138">
          <cell r="A138" t="str">
            <v xml:space="preserve">Health Care </v>
          </cell>
        </row>
        <row r="139">
          <cell r="A139" t="str">
            <v xml:space="preserve">Lodging </v>
          </cell>
        </row>
        <row r="140">
          <cell r="A140" t="str">
            <v xml:space="preserve">Mercantile </v>
          </cell>
        </row>
        <row r="141">
          <cell r="A141" t="str">
            <v xml:space="preserve">Office </v>
          </cell>
        </row>
        <row r="142">
          <cell r="A142" t="str">
            <v>Public Assembly</v>
          </cell>
        </row>
        <row r="143">
          <cell r="A143" t="str">
            <v>Public Order and Safety</v>
          </cell>
        </row>
        <row r="144">
          <cell r="A144" t="str">
            <v>Religious Worship</v>
          </cell>
        </row>
        <row r="145">
          <cell r="A145" t="str">
            <v xml:space="preserve">Other Service </v>
          </cell>
        </row>
        <row r="146">
          <cell r="A146" t="str">
            <v>Warehouse and Storage</v>
          </cell>
        </row>
        <row r="147">
          <cell r="A147" t="str">
            <v>Parking</v>
          </cell>
        </row>
        <row r="148">
          <cell r="A148" t="str">
            <v>Other</v>
          </cell>
        </row>
        <row r="149">
          <cell r="A149" t="str">
            <v>Vacant</v>
          </cell>
        </row>
        <row r="152">
          <cell r="A152" t="str">
            <v>Division A - Agriculture, Forestry and Fishing</v>
          </cell>
        </row>
        <row r="153">
          <cell r="A153" t="str">
            <v>Division B - Mining</v>
          </cell>
        </row>
        <row r="154">
          <cell r="A154" t="str">
            <v>Division C - Manufacturing</v>
          </cell>
        </row>
        <row r="155">
          <cell r="A155" t="str">
            <v>Division D - Electricity, Gas and Water Supply</v>
          </cell>
        </row>
        <row r="156">
          <cell r="A156" t="str">
            <v>Division E - Construction</v>
          </cell>
        </row>
        <row r="157">
          <cell r="A157" t="str">
            <v>Division F - Wholesale Trade</v>
          </cell>
        </row>
        <row r="158">
          <cell r="A158" t="str">
            <v>Division G - Retail Trade</v>
          </cell>
        </row>
        <row r="159">
          <cell r="A159" t="str">
            <v>Division H - Accommodation, Cafes and Restaurants</v>
          </cell>
        </row>
        <row r="160">
          <cell r="A160" t="str">
            <v>Division I - Transport and Storage</v>
          </cell>
        </row>
        <row r="161">
          <cell r="A161" t="str">
            <v>Division J - Communication Services</v>
          </cell>
        </row>
        <row r="162">
          <cell r="A162" t="str">
            <v>Division K - Finance and Insurance</v>
          </cell>
        </row>
        <row r="163">
          <cell r="A163" t="str">
            <v>Division L - Property and Business Services</v>
          </cell>
        </row>
        <row r="164">
          <cell r="A164" t="str">
            <v>Division M - Government Administration and Defence</v>
          </cell>
        </row>
        <row r="165">
          <cell r="A165" t="str">
            <v>Division N - Education</v>
          </cell>
        </row>
        <row r="166">
          <cell r="A166" t="str">
            <v>Division O - Health and Community Services</v>
          </cell>
        </row>
        <row r="167">
          <cell r="A167" t="str">
            <v>Division P - Cultural and Recreational Services</v>
          </cell>
        </row>
        <row r="168">
          <cell r="A168" t="str">
            <v>Division Q - Personal and Other Services</v>
          </cell>
        </row>
        <row r="169">
          <cell r="A169" t="str">
            <v>Mixed Use</v>
          </cell>
        </row>
        <row r="170">
          <cell r="A170" t="str">
            <v>Unknown</v>
          </cell>
        </row>
      </sheetData>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structions"/>
      <sheetName val="Change Log"/>
      <sheetName val="16A Building Details"/>
      <sheetName val="16A Peer 1"/>
      <sheetName val="16A Peer 2"/>
      <sheetName val="16A Peer 3"/>
      <sheetName val="16A Calculation"/>
      <sheetName val="AGO Emission Factors"/>
      <sheetName val="CDD &amp; HDD table"/>
    </sheetNames>
    <sheetDataSet>
      <sheetData sheetId="0"/>
      <sheetData sheetId="1"/>
      <sheetData sheetId="2"/>
      <sheetData sheetId="3"/>
      <sheetData sheetId="4"/>
      <sheetData sheetId="5"/>
      <sheetData sheetId="6"/>
      <sheetData sheetId="7"/>
      <sheetData sheetId="8">
        <row r="7">
          <cell r="C7" t="str">
            <v>Metro</v>
          </cell>
        </row>
        <row r="8">
          <cell r="C8" t="str">
            <v>Non-Metro</v>
          </cell>
        </row>
        <row r="34">
          <cell r="A34" t="str">
            <v>ACT</v>
          </cell>
        </row>
        <row r="35">
          <cell r="A35" t="str">
            <v>NSW</v>
          </cell>
        </row>
        <row r="36">
          <cell r="A36" t="str">
            <v>VIC</v>
          </cell>
        </row>
        <row r="37">
          <cell r="A37" t="str">
            <v>QLD</v>
          </cell>
        </row>
        <row r="38">
          <cell r="A38" t="str">
            <v>SA</v>
          </cell>
        </row>
        <row r="39">
          <cell r="A39" t="str">
            <v>WA</v>
          </cell>
        </row>
        <row r="40">
          <cell r="A40" t="str">
            <v>TAS</v>
          </cell>
        </row>
        <row r="41">
          <cell r="A41" t="str">
            <v>NT</v>
          </cell>
        </row>
        <row r="106">
          <cell r="A106" t="str">
            <v>Hotels</v>
          </cell>
        </row>
        <row r="107">
          <cell r="A107" t="str">
            <v>Retail Stores</v>
          </cell>
        </row>
        <row r="108">
          <cell r="A108" t="str">
            <v>Courthouses</v>
          </cell>
        </row>
        <row r="109">
          <cell r="A109" t="str">
            <v>Houses of Worship</v>
          </cell>
        </row>
        <row r="110">
          <cell r="A110" t="str">
            <v>Senior Care Facility</v>
          </cell>
        </row>
        <row r="111">
          <cell r="A111" t="str">
            <v>Data Centers</v>
          </cell>
        </row>
        <row r="112">
          <cell r="A112" t="str">
            <v>K-12 Schools</v>
          </cell>
        </row>
        <row r="113">
          <cell r="A113" t="str">
            <v>Supermarkets</v>
          </cell>
        </row>
        <row r="114">
          <cell r="A114" t="str">
            <v>Dormitories</v>
          </cell>
        </row>
        <row r="115">
          <cell r="A115" t="str">
            <v>Medical Offices</v>
          </cell>
        </row>
        <row r="116">
          <cell r="A116" t="str">
            <v>Warehouses</v>
          </cell>
        </row>
        <row r="117">
          <cell r="A117" t="str">
            <v>Hospitals</v>
          </cell>
        </row>
        <row r="118">
          <cell r="A118" t="str">
            <v>Offices</v>
          </cell>
        </row>
        <row r="119">
          <cell r="A119" t="str">
            <v>Wastewater Treatment Plants</v>
          </cell>
        </row>
        <row r="120">
          <cell r="A120" t="str">
            <v>-----</v>
          </cell>
        </row>
        <row r="121">
          <cell r="A121" t="str">
            <v>Hospitals</v>
          </cell>
        </row>
        <row r="122">
          <cell r="A122" t="str">
            <v>Food Stores</v>
          </cell>
        </row>
        <row r="123">
          <cell r="A123" t="str">
            <v>Clothing/Fabric Stores</v>
          </cell>
        </row>
        <row r="124">
          <cell r="A124" t="str">
            <v>Department Stores</v>
          </cell>
        </row>
        <row r="125">
          <cell r="A125" t="str">
            <v>Household Appl &amp; Hardware Stores</v>
          </cell>
        </row>
        <row r="126">
          <cell r="A126" t="str">
            <v>Accommodation</v>
          </cell>
        </row>
        <row r="127">
          <cell r="A127" t="str">
            <v>Communications</v>
          </cell>
        </row>
        <row r="128">
          <cell r="A128" t="str">
            <v>Schools</v>
          </cell>
        </row>
        <row r="129">
          <cell r="A129" t="str">
            <v>Fast Food Restaurants</v>
          </cell>
        </row>
        <row r="130">
          <cell r="A130" t="str">
            <v>Clubs and Meeting Places</v>
          </cell>
        </row>
        <row r="131">
          <cell r="A131" t="str">
            <v>Retail / Wholesale - nec</v>
          </cell>
        </row>
        <row r="132">
          <cell r="A132" t="str">
            <v>Comm Serv &amp; Pub Adm - nec</v>
          </cell>
        </row>
        <row r="133">
          <cell r="A133" t="str">
            <v>Recreation - Not Elsewhere</v>
          </cell>
        </row>
        <row r="134">
          <cell r="A134" t="str">
            <v>-----</v>
          </cell>
        </row>
        <row r="135">
          <cell r="A135" t="str">
            <v xml:space="preserve">Education </v>
          </cell>
        </row>
        <row r="136">
          <cell r="A136" t="str">
            <v xml:space="preserve">Food Sales </v>
          </cell>
        </row>
        <row r="137">
          <cell r="A137" t="str">
            <v>Food Service</v>
          </cell>
        </row>
        <row r="138">
          <cell r="A138" t="str">
            <v xml:space="preserve">Health Care </v>
          </cell>
        </row>
        <row r="139">
          <cell r="A139" t="str">
            <v xml:space="preserve">Lodging </v>
          </cell>
        </row>
        <row r="140">
          <cell r="A140" t="str">
            <v xml:space="preserve">Mercantile </v>
          </cell>
        </row>
        <row r="141">
          <cell r="A141" t="str">
            <v xml:space="preserve">Office </v>
          </cell>
        </row>
        <row r="142">
          <cell r="A142" t="str">
            <v>Public Assembly</v>
          </cell>
        </row>
        <row r="143">
          <cell r="A143" t="str">
            <v>Public Order and Safety</v>
          </cell>
        </row>
        <row r="144">
          <cell r="A144" t="str">
            <v>Religious Worship</v>
          </cell>
        </row>
        <row r="145">
          <cell r="A145" t="str">
            <v xml:space="preserve">Other Service </v>
          </cell>
        </row>
        <row r="146">
          <cell r="A146" t="str">
            <v>Warehouse and Storage</v>
          </cell>
        </row>
        <row r="147">
          <cell r="A147" t="str">
            <v>Parking</v>
          </cell>
        </row>
        <row r="148">
          <cell r="A148" t="str">
            <v>Other</v>
          </cell>
        </row>
        <row r="149">
          <cell r="A149" t="str">
            <v>Vacant</v>
          </cell>
        </row>
        <row r="152">
          <cell r="A152" t="str">
            <v>Division A - Agriculture, Forestry and Fishing</v>
          </cell>
        </row>
        <row r="153">
          <cell r="A153" t="str">
            <v>Division B - Mining</v>
          </cell>
        </row>
        <row r="154">
          <cell r="A154" t="str">
            <v>Division C - Manufacturing</v>
          </cell>
        </row>
        <row r="155">
          <cell r="A155" t="str">
            <v>Division D - Electricity, Gas and Water Supply</v>
          </cell>
        </row>
        <row r="156">
          <cell r="A156" t="str">
            <v>Division E - Construction</v>
          </cell>
        </row>
        <row r="157">
          <cell r="A157" t="str">
            <v>Division F - Wholesale Trade</v>
          </cell>
        </row>
        <row r="158">
          <cell r="A158" t="str">
            <v>Division G - Retail Trade</v>
          </cell>
        </row>
        <row r="159">
          <cell r="A159" t="str">
            <v>Division H - Accommodation, Cafes and Restaurants</v>
          </cell>
        </row>
        <row r="160">
          <cell r="A160" t="str">
            <v>Division I - Transport and Storage</v>
          </cell>
        </row>
        <row r="161">
          <cell r="A161" t="str">
            <v>Division J - Communication Services</v>
          </cell>
        </row>
        <row r="162">
          <cell r="A162" t="str">
            <v>Division K - Finance and Insurance</v>
          </cell>
        </row>
        <row r="163">
          <cell r="A163" t="str">
            <v>Division L - Property and Business Services</v>
          </cell>
        </row>
        <row r="164">
          <cell r="A164" t="str">
            <v>Division M - Government Administration and Defence</v>
          </cell>
        </row>
        <row r="165">
          <cell r="A165" t="str">
            <v>Division N - Education</v>
          </cell>
        </row>
        <row r="166">
          <cell r="A166" t="str">
            <v>Division O - Health and Community Services</v>
          </cell>
        </row>
        <row r="167">
          <cell r="A167" t="str">
            <v>Division P - Cultural and Recreational Services</v>
          </cell>
        </row>
        <row r="168">
          <cell r="A168" t="str">
            <v>Division Q - Personal and Other Services</v>
          </cell>
        </row>
        <row r="169">
          <cell r="A169" t="str">
            <v>Mixed Use</v>
          </cell>
        </row>
        <row r="170">
          <cell r="A170" t="str">
            <v>Unknown</v>
          </cell>
        </row>
      </sheetData>
      <sheetData sheetId="9"/>
    </sheetDataSet>
  </externalBook>
</externalLink>
</file>

<file path=xl/theme/theme1.xml><?xml version="1.0" encoding="utf-8"?>
<a:theme xmlns:a="http://schemas.openxmlformats.org/drawingml/2006/main" name="Office Theme">
  <a:themeElements>
    <a:clrScheme name="Performance">
      <a:dk1>
        <a:srgbClr val="3F4450"/>
      </a:dk1>
      <a:lt1>
        <a:srgbClr val="FFFFFF"/>
      </a:lt1>
      <a:dk2>
        <a:srgbClr val="56B3D0"/>
      </a:dk2>
      <a:lt2>
        <a:srgbClr val="FFFFFF"/>
      </a:lt2>
      <a:accent1>
        <a:srgbClr val="56B3D0"/>
      </a:accent1>
      <a:accent2>
        <a:srgbClr val="78C2D9"/>
      </a:accent2>
      <a:accent3>
        <a:srgbClr val="AAD9E7"/>
      </a:accent3>
      <a:accent4>
        <a:srgbClr val="CCE8F1"/>
      </a:accent4>
      <a:accent5>
        <a:srgbClr val="3F4450"/>
      </a:accent5>
      <a:accent6>
        <a:srgbClr val="9FA2A7"/>
      </a:accent6>
      <a:hlink>
        <a:srgbClr val="56B3D0"/>
      </a:hlink>
      <a:folHlink>
        <a:srgbClr val="C5C7CA"/>
      </a:folHlink>
    </a:clrScheme>
    <a:fontScheme name="Green Star Corporat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3"/>
  <sheetViews>
    <sheetView showGridLines="0" showRowColHeaders="0" workbookViewId="0">
      <selection sqref="A1:Q1"/>
    </sheetView>
  </sheetViews>
  <sheetFormatPr defaultRowHeight="14.25"/>
  <sheetData>
    <row r="1" spans="1:17" ht="144" customHeight="1">
      <c r="A1" s="100"/>
      <c r="B1" s="100"/>
      <c r="C1" s="100"/>
      <c r="D1" s="100"/>
      <c r="E1" s="100"/>
      <c r="F1" s="100"/>
      <c r="G1" s="100"/>
      <c r="H1" s="100"/>
      <c r="I1" s="100"/>
      <c r="J1" s="100"/>
      <c r="K1" s="100"/>
      <c r="L1" s="100"/>
      <c r="M1" s="100"/>
      <c r="N1" s="100"/>
      <c r="O1" s="100"/>
      <c r="P1" s="100"/>
      <c r="Q1" s="100"/>
    </row>
    <row r="2" spans="1:17" ht="15.75" customHeight="1">
      <c r="A2" s="2"/>
      <c r="B2" s="2"/>
      <c r="C2" s="2"/>
      <c r="D2" s="2"/>
      <c r="E2" s="2"/>
      <c r="F2" s="2"/>
      <c r="G2" s="2"/>
      <c r="H2" s="2"/>
      <c r="I2" s="2"/>
      <c r="J2" s="2"/>
      <c r="K2" s="2"/>
      <c r="L2" s="2"/>
      <c r="M2" s="2"/>
      <c r="N2" s="2"/>
      <c r="O2" s="2"/>
      <c r="P2" s="2"/>
      <c r="Q2" s="2"/>
    </row>
    <row r="3" spans="1:17" ht="15.75">
      <c r="A3" s="1" t="s">
        <v>10</v>
      </c>
      <c r="B3" s="1"/>
      <c r="C3" s="1"/>
      <c r="D3" s="1"/>
      <c r="E3" s="1"/>
      <c r="F3" s="1"/>
      <c r="G3" s="1"/>
      <c r="H3" s="1"/>
      <c r="I3" s="1"/>
      <c r="J3" s="1"/>
      <c r="K3" s="1"/>
      <c r="L3" s="1"/>
      <c r="M3" s="1"/>
      <c r="N3" s="1"/>
      <c r="O3" s="1"/>
      <c r="P3" s="1"/>
      <c r="Q3" s="1"/>
    </row>
  </sheetData>
  <sheetProtection password="E6B1" sheet="1" objects="1" scenarios="1" selectLockedCells="1" selectUnlockedCells="1"/>
  <mergeCells count="1">
    <mergeCell ref="A1:Q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D9"/>
  <sheetViews>
    <sheetView showGridLines="0" showRowColHeaders="0" workbookViewId="0">
      <selection activeCell="C7" sqref="C7"/>
    </sheetView>
  </sheetViews>
  <sheetFormatPr defaultColWidth="8" defaultRowHeight="14.25"/>
  <cols>
    <col min="1" max="1" width="3.375" style="88" customWidth="1"/>
    <col min="2" max="2" width="24.25" style="88" customWidth="1"/>
    <col min="3" max="3" width="18.75" style="88" customWidth="1"/>
    <col min="4" max="4" width="80.5" style="88" customWidth="1"/>
    <col min="5" max="16384" width="8" style="88"/>
  </cols>
  <sheetData>
    <row r="1" spans="2:4" ht="117" customHeight="1"/>
    <row r="2" spans="2:4" ht="22.5" customHeight="1"/>
    <row r="3" spans="2:4" ht="56.25" customHeight="1">
      <c r="B3" s="101" t="s">
        <v>96</v>
      </c>
      <c r="C3" s="101"/>
      <c r="D3" s="101"/>
    </row>
    <row r="4" spans="2:4" ht="22.5" customHeight="1">
      <c r="B4" s="89"/>
      <c r="C4" s="89"/>
      <c r="D4" s="89"/>
    </row>
    <row r="5" spans="2:4" ht="33.75" customHeight="1">
      <c r="B5" s="90" t="s">
        <v>97</v>
      </c>
      <c r="C5" s="91"/>
      <c r="D5" s="91"/>
    </row>
    <row r="6" spans="2:4" ht="30" customHeight="1">
      <c r="B6" s="92"/>
      <c r="C6" s="93"/>
      <c r="D6" s="93"/>
    </row>
    <row r="7" spans="2:4" ht="30" customHeight="1">
      <c r="B7" s="99"/>
      <c r="C7" s="94" t="s">
        <v>99</v>
      </c>
      <c r="D7" s="94" t="s">
        <v>100</v>
      </c>
    </row>
    <row r="8" spans="2:4" ht="38.25">
      <c r="B8" s="98" t="s">
        <v>103</v>
      </c>
      <c r="C8" s="95" t="s">
        <v>107</v>
      </c>
      <c r="D8" s="96" t="s">
        <v>105</v>
      </c>
    </row>
    <row r="9" spans="2:4" ht="38.25">
      <c r="B9" s="97" t="s">
        <v>98</v>
      </c>
      <c r="C9" s="95" t="s">
        <v>104</v>
      </c>
      <c r="D9" s="96" t="s">
        <v>101</v>
      </c>
    </row>
  </sheetData>
  <sheetProtection password="E6B1" sheet="1" objects="1" scenarios="1" selectLockedCells="1" selectUnlockedCells="1"/>
  <mergeCells count="1">
    <mergeCell ref="B3:D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D30"/>
  <sheetViews>
    <sheetView showGridLines="0" showRowColHeaders="0" topLeftCell="A13" workbookViewId="0">
      <selection activeCell="C53" sqref="C53"/>
    </sheetView>
  </sheetViews>
  <sheetFormatPr defaultColWidth="8" defaultRowHeight="12.75"/>
  <cols>
    <col min="1" max="1" width="3.75" style="80" customWidth="1"/>
    <col min="2" max="2" width="28.125" style="80" customWidth="1"/>
    <col min="3" max="3" width="37.375" style="80" customWidth="1"/>
    <col min="4" max="4" width="59.25" style="80" customWidth="1"/>
    <col min="5" max="5" width="49.375" style="80" customWidth="1"/>
    <col min="6" max="6" width="33.75" style="80" customWidth="1"/>
    <col min="7" max="16384" width="8" style="80"/>
  </cols>
  <sheetData>
    <row r="1" spans="2:4" ht="83.25" customHeight="1"/>
    <row r="3" spans="2:4" ht="33.75" customHeight="1">
      <c r="B3" s="104" t="s">
        <v>44</v>
      </c>
      <c r="C3" s="104"/>
      <c r="D3" s="104"/>
    </row>
    <row r="4" spans="2:4" ht="26.25" customHeight="1"/>
    <row r="5" spans="2:4" ht="26.25" customHeight="1">
      <c r="B5" s="81" t="s">
        <v>39</v>
      </c>
      <c r="C5" s="105" t="s">
        <v>40</v>
      </c>
      <c r="D5" s="106"/>
    </row>
    <row r="6" spans="2:4" ht="26.25" customHeight="1">
      <c r="B6" s="82"/>
      <c r="C6" s="83"/>
      <c r="D6" s="83"/>
    </row>
    <row r="7" spans="2:4" ht="26.25" customHeight="1">
      <c r="B7" s="84" t="s">
        <v>38</v>
      </c>
      <c r="C7" s="107" t="s">
        <v>41</v>
      </c>
      <c r="D7" s="106"/>
    </row>
    <row r="8" spans="2:4" ht="26.25" customHeight="1">
      <c r="B8" s="82"/>
      <c r="C8" s="83"/>
      <c r="D8" s="83"/>
    </row>
    <row r="9" spans="2:4" ht="26.25" customHeight="1">
      <c r="B9" s="85" t="s">
        <v>37</v>
      </c>
      <c r="C9" s="107" t="s">
        <v>42</v>
      </c>
      <c r="D9" s="106"/>
    </row>
    <row r="10" spans="2:4" ht="26.25" customHeight="1">
      <c r="B10" s="86"/>
      <c r="C10" s="83"/>
      <c r="D10" s="83"/>
    </row>
    <row r="11" spans="2:4" ht="26.25" customHeight="1">
      <c r="B11" s="87" t="s">
        <v>43</v>
      </c>
      <c r="C11" s="107" t="s">
        <v>92</v>
      </c>
      <c r="D11" s="106"/>
    </row>
    <row r="12" spans="2:4" ht="22.5" customHeight="1"/>
    <row r="13" spans="2:4" ht="33.75" customHeight="1">
      <c r="B13" s="104" t="s">
        <v>45</v>
      </c>
      <c r="C13" s="104"/>
      <c r="D13" s="104"/>
    </row>
    <row r="14" spans="2:4" ht="22.5" customHeight="1"/>
    <row r="15" spans="2:4" ht="182.25" customHeight="1">
      <c r="B15" s="102" t="s">
        <v>93</v>
      </c>
      <c r="C15" s="103"/>
      <c r="D15" s="103"/>
    </row>
    <row r="16" spans="2:4" ht="22.5" customHeight="1"/>
    <row r="17" spans="2:4" ht="33.75" customHeight="1">
      <c r="B17" s="104" t="s">
        <v>94</v>
      </c>
      <c r="C17" s="104"/>
      <c r="D17" s="104"/>
    </row>
    <row r="18" spans="2:4" ht="22.5" customHeight="1"/>
    <row r="19" spans="2:4" ht="54" customHeight="1">
      <c r="B19" s="102" t="s">
        <v>95</v>
      </c>
      <c r="C19" s="103"/>
      <c r="D19" s="103"/>
    </row>
    <row r="20" spans="2:4" ht="22.5" customHeight="1"/>
    <row r="21" spans="2:4" ht="22.5" customHeight="1"/>
    <row r="22" spans="2:4" ht="22.5" customHeight="1"/>
    <row r="23" spans="2:4" ht="22.5" customHeight="1"/>
    <row r="24" spans="2:4" ht="22.5" customHeight="1"/>
    <row r="25" spans="2:4" ht="22.5" customHeight="1"/>
    <row r="26" spans="2:4" ht="22.5" customHeight="1"/>
    <row r="27" spans="2:4" ht="22.5" customHeight="1"/>
    <row r="28" spans="2:4" ht="22.5" customHeight="1"/>
    <row r="29" spans="2:4" ht="22.5" customHeight="1"/>
    <row r="30" spans="2:4" ht="22.5" customHeight="1"/>
  </sheetData>
  <sheetProtection password="E6B1" sheet="1" objects="1" scenarios="1" selectLockedCells="1"/>
  <mergeCells count="9">
    <mergeCell ref="B15:D15"/>
    <mergeCell ref="B17:D17"/>
    <mergeCell ref="B19:D19"/>
    <mergeCell ref="B3:D3"/>
    <mergeCell ref="C5:D5"/>
    <mergeCell ref="C7:D7"/>
    <mergeCell ref="C9:D9"/>
    <mergeCell ref="C11:D11"/>
    <mergeCell ref="B13:D1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V68"/>
  <sheetViews>
    <sheetView showGridLines="0" showRowColHeaders="0" topLeftCell="A52" zoomScaleNormal="100" workbookViewId="0">
      <selection activeCell="C23" sqref="C23"/>
    </sheetView>
  </sheetViews>
  <sheetFormatPr defaultRowHeight="12.75"/>
  <cols>
    <col min="1" max="1" width="3.75" style="9" customWidth="1"/>
    <col min="2" max="2" width="35.625" style="9" customWidth="1"/>
    <col min="3" max="17" width="10.625" style="9" customWidth="1"/>
    <col min="18" max="19" width="9" style="9"/>
    <col min="20" max="20" width="25.625" style="9" hidden="1" customWidth="1"/>
    <col min="21" max="21" width="86.375" style="9" hidden="1" customWidth="1"/>
    <col min="22" max="22" width="25.625" style="9" hidden="1" customWidth="1"/>
    <col min="23" max="16384" width="9" style="9"/>
  </cols>
  <sheetData>
    <row r="1" spans="2:20" ht="83.25" customHeight="1"/>
    <row r="3" spans="2:20" ht="33.75" customHeight="1">
      <c r="B3" s="50" t="s">
        <v>54</v>
      </c>
      <c r="C3" s="50"/>
      <c r="D3" s="50"/>
      <c r="E3" s="50"/>
      <c r="F3" s="50"/>
      <c r="G3" s="50"/>
      <c r="H3" s="50"/>
      <c r="I3" s="50"/>
      <c r="J3" s="50"/>
      <c r="K3" s="50"/>
      <c r="L3" s="50"/>
      <c r="M3" s="50"/>
      <c r="N3" s="50"/>
      <c r="O3" s="50"/>
      <c r="P3" s="50"/>
      <c r="Q3" s="50"/>
    </row>
    <row r="5" spans="2:20" ht="19.5" customHeight="1">
      <c r="B5" s="52" t="s">
        <v>57</v>
      </c>
      <c r="C5" s="53"/>
    </row>
    <row r="6" spans="2:20">
      <c r="B6" s="17" t="s">
        <v>56</v>
      </c>
      <c r="C6" s="53"/>
    </row>
    <row r="7" spans="2:20">
      <c r="B7" s="17" t="s">
        <v>58</v>
      </c>
      <c r="C7" s="53"/>
    </row>
    <row r="8" spans="2:20" ht="30" customHeight="1">
      <c r="B8" s="16" t="s">
        <v>55</v>
      </c>
      <c r="C8" s="15"/>
      <c r="T8" s="14" t="s">
        <v>14</v>
      </c>
    </row>
    <row r="9" spans="2:20" ht="40.5" customHeight="1">
      <c r="B9" s="17" t="s">
        <v>16</v>
      </c>
      <c r="C9" s="41"/>
      <c r="D9" s="10"/>
      <c r="T9" s="14" t="s">
        <v>15</v>
      </c>
    </row>
    <row r="10" spans="2:20" ht="30" customHeight="1">
      <c r="B10" s="16" t="s">
        <v>17</v>
      </c>
      <c r="C10" s="18">
        <f>1-C9</f>
        <v>1</v>
      </c>
      <c r="D10" s="10"/>
    </row>
    <row r="11" spans="2:20">
      <c r="B11" s="11"/>
      <c r="C11" s="12"/>
      <c r="D11" s="12"/>
    </row>
    <row r="12" spans="2:20" ht="30" customHeight="1">
      <c r="B12" s="19" t="s">
        <v>7</v>
      </c>
      <c r="C12" s="123" t="s">
        <v>19</v>
      </c>
      <c r="D12" s="123"/>
      <c r="E12" s="121" t="s">
        <v>18</v>
      </c>
      <c r="F12" s="122"/>
      <c r="G12" s="122"/>
      <c r="H12" s="122"/>
      <c r="I12" s="122"/>
      <c r="J12" s="122"/>
      <c r="K12" s="122"/>
    </row>
    <row r="13" spans="2:20" ht="14.25" customHeight="1">
      <c r="B13" s="47">
        <v>1</v>
      </c>
      <c r="C13" s="124" t="s">
        <v>50</v>
      </c>
      <c r="D13" s="125"/>
    </row>
    <row r="14" spans="2:20">
      <c r="B14" s="47">
        <v>2</v>
      </c>
      <c r="C14" s="118"/>
      <c r="D14" s="119"/>
      <c r="E14" s="13"/>
      <c r="F14" s="11"/>
    </row>
    <row r="15" spans="2:20">
      <c r="B15" s="47">
        <v>3</v>
      </c>
      <c r="C15" s="118"/>
      <c r="D15" s="119"/>
      <c r="E15" s="13"/>
      <c r="F15" s="11"/>
    </row>
    <row r="16" spans="2:20">
      <c r="B16" s="47">
        <v>4</v>
      </c>
      <c r="C16" s="48"/>
      <c r="D16" s="49"/>
      <c r="E16" s="13"/>
      <c r="F16" s="11"/>
    </row>
    <row r="17" spans="2:22">
      <c r="B17" s="47">
        <v>5</v>
      </c>
      <c r="C17" s="118"/>
      <c r="D17" s="119"/>
      <c r="E17" s="13"/>
      <c r="F17" s="11"/>
    </row>
    <row r="18" spans="2:22">
      <c r="B18" s="47">
        <v>6</v>
      </c>
      <c r="C18" s="118"/>
      <c r="D18" s="119"/>
      <c r="E18" s="13"/>
      <c r="F18" s="11"/>
    </row>
    <row r="19" spans="2:22">
      <c r="B19" s="47">
        <v>7</v>
      </c>
      <c r="C19" s="118"/>
      <c r="D19" s="119"/>
      <c r="E19" s="13"/>
      <c r="F19" s="11"/>
    </row>
    <row r="20" spans="2:22" ht="30" customHeight="1"/>
    <row r="21" spans="2:22" ht="15.75">
      <c r="B21" s="127" t="s">
        <v>25</v>
      </c>
      <c r="C21" s="127"/>
      <c r="D21" s="127"/>
      <c r="E21" s="127"/>
      <c r="F21" s="127"/>
      <c r="G21" s="127"/>
      <c r="H21" s="127"/>
      <c r="I21" s="127"/>
      <c r="J21" s="127"/>
      <c r="K21" s="127"/>
      <c r="L21" s="127"/>
      <c r="M21" s="127"/>
      <c r="N21" s="127"/>
      <c r="O21" s="127"/>
      <c r="P21" s="127"/>
      <c r="Q21" s="127"/>
    </row>
    <row r="22" spans="2:22">
      <c r="B22" s="8"/>
      <c r="C22" s="8"/>
      <c r="D22" s="8"/>
      <c r="E22" s="8"/>
      <c r="F22" s="8"/>
      <c r="G22" s="8"/>
      <c r="H22" s="8"/>
      <c r="I22" s="8"/>
      <c r="J22" s="8"/>
      <c r="K22" s="8"/>
      <c r="L22" s="8"/>
      <c r="M22" s="8"/>
      <c r="N22" s="8"/>
      <c r="O22" s="8"/>
      <c r="P22" s="8"/>
      <c r="Q22" s="8"/>
    </row>
    <row r="23" spans="2:22" ht="25.5">
      <c r="B23" s="39" t="s">
        <v>22</v>
      </c>
      <c r="C23" s="40" t="s">
        <v>20</v>
      </c>
      <c r="D23" s="143" t="str">
        <f>IF(C23=T23,U23,IF(C23=T24,U24,""))</f>
        <v>Please enter the weight measurments ONLY for each of the waste streams in the table below.</v>
      </c>
      <c r="E23" s="144"/>
      <c r="F23" s="144"/>
      <c r="G23" s="144"/>
      <c r="H23" s="144"/>
      <c r="I23" s="144"/>
      <c r="J23" s="144"/>
      <c r="K23" s="144"/>
      <c r="L23" s="8"/>
      <c r="M23" s="8"/>
      <c r="N23" s="8"/>
      <c r="O23" s="8"/>
      <c r="P23" s="8"/>
      <c r="Q23" s="8"/>
      <c r="T23" s="20" t="s">
        <v>20</v>
      </c>
      <c r="U23" s="21" t="s">
        <v>23</v>
      </c>
      <c r="V23" s="21" t="s">
        <v>32</v>
      </c>
    </row>
    <row r="24" spans="2:22" ht="25.5">
      <c r="B24" s="8"/>
      <c r="C24" s="8"/>
      <c r="D24" s="8"/>
      <c r="E24" s="8"/>
      <c r="F24" s="8"/>
      <c r="G24" s="8"/>
      <c r="H24" s="8"/>
      <c r="I24" s="8"/>
      <c r="J24" s="8"/>
      <c r="K24" s="8"/>
      <c r="L24" s="8"/>
      <c r="M24" s="8"/>
      <c r="N24" s="8"/>
      <c r="O24" s="8"/>
      <c r="P24" s="8"/>
      <c r="Q24" s="8"/>
      <c r="T24" s="20" t="s">
        <v>21</v>
      </c>
      <c r="U24" s="21" t="s">
        <v>24</v>
      </c>
      <c r="V24" s="21" t="s">
        <v>8</v>
      </c>
    </row>
    <row r="25" spans="2:22">
      <c r="B25" s="8"/>
      <c r="C25" s="8"/>
      <c r="D25" s="8"/>
      <c r="E25" s="8"/>
      <c r="F25" s="8"/>
      <c r="G25" s="8"/>
      <c r="H25" s="8"/>
      <c r="I25" s="8"/>
      <c r="J25" s="8"/>
      <c r="K25" s="8"/>
      <c r="L25" s="8"/>
      <c r="M25" s="8"/>
      <c r="N25" s="8"/>
      <c r="O25" s="8"/>
      <c r="P25" s="8"/>
      <c r="Q25" s="8"/>
    </row>
    <row r="26" spans="2:22" ht="12.75" customHeight="1">
      <c r="B26" s="110" t="s">
        <v>46</v>
      </c>
      <c r="C26" s="129" t="str">
        <f>C13</f>
        <v>General Waste</v>
      </c>
      <c r="D26" s="110"/>
      <c r="E26" s="110">
        <f>C14</f>
        <v>0</v>
      </c>
      <c r="F26" s="110"/>
      <c r="G26" s="110">
        <f>C15</f>
        <v>0</v>
      </c>
      <c r="H26" s="110"/>
      <c r="I26" s="110">
        <f>C16</f>
        <v>0</v>
      </c>
      <c r="J26" s="110"/>
      <c r="K26" s="110">
        <f>C17</f>
        <v>0</v>
      </c>
      <c r="L26" s="110"/>
      <c r="M26" s="110">
        <f>C18</f>
        <v>0</v>
      </c>
      <c r="N26" s="110"/>
      <c r="O26" s="110">
        <f>C19</f>
        <v>0</v>
      </c>
      <c r="P26" s="110"/>
      <c r="Q26" s="110" t="s">
        <v>33</v>
      </c>
    </row>
    <row r="27" spans="2:22" ht="25.5" customHeight="1">
      <c r="B27" s="123"/>
      <c r="C27" s="23" t="str">
        <f>IF($C23=$T23,$V23,IF($C23=$T24,$V24,""))</f>
        <v>Weight (kg)</v>
      </c>
      <c r="D27" s="23" t="str">
        <f>IF($C23=$T23,"",IF($C23=$T24,"Conversion Factor",""))</f>
        <v/>
      </c>
      <c r="E27" s="23" t="str">
        <f>IF($C23=$T23,$V23,IF($C23=$T24,$V24,""))</f>
        <v>Weight (kg)</v>
      </c>
      <c r="F27" s="23" t="str">
        <f>IF($C23=$T23,"",IF($C23=$T24,"Conversion Factor",""))</f>
        <v/>
      </c>
      <c r="G27" s="23" t="str">
        <f>IF($C23=$T23,$V23,IF($C23=$T24,$V24,""))</f>
        <v>Weight (kg)</v>
      </c>
      <c r="H27" s="23" t="str">
        <f>IF($C23=$T23,"",IF($C23=$T24,"Conversion Factor",""))</f>
        <v/>
      </c>
      <c r="I27" s="23" t="str">
        <f>IF($C23=$T23,$V23,IF($C23=$T24,$V24,""))</f>
        <v>Weight (kg)</v>
      </c>
      <c r="J27" s="23" t="str">
        <f>IF($C23=$T23,"",IF($C23=$T24,"Conversion Factor",""))</f>
        <v/>
      </c>
      <c r="K27" s="23" t="str">
        <f>IF($C23=$T23,$V23,IF($C23=$T24,$V24,""))</f>
        <v>Weight (kg)</v>
      </c>
      <c r="L27" s="23" t="str">
        <f>IF($C23=$T23,"",IF($C23=$T24,"Conversion Factor",""))</f>
        <v/>
      </c>
      <c r="M27" s="23" t="str">
        <f>IF($C23=$T23,$V23,IF($C23=$T24,$V24,""))</f>
        <v>Weight (kg)</v>
      </c>
      <c r="N27" s="23" t="str">
        <f>IF($C23=$T23,"",IF($C23=$T24,"Conversion Factor",""))</f>
        <v/>
      </c>
      <c r="O27" s="23" t="str">
        <f>IF($C23=$T23,$V23,IF($C23=$T24,$V24,""))</f>
        <v>Weight (kg)</v>
      </c>
      <c r="P27" s="23" t="str">
        <f>IF($C23=$T23,"",IF($C23=$T24,"Conversion Factor",""))</f>
        <v/>
      </c>
      <c r="Q27" s="128"/>
    </row>
    <row r="28" spans="2:22">
      <c r="B28" s="24">
        <v>1</v>
      </c>
      <c r="C28" s="34"/>
      <c r="D28" s="30"/>
      <c r="E28" s="34"/>
      <c r="F28" s="30"/>
      <c r="G28" s="34"/>
      <c r="H28" s="30"/>
      <c r="I28" s="34"/>
      <c r="J28" s="30"/>
      <c r="K28" s="34"/>
      <c r="L28" s="30"/>
      <c r="M28" s="34"/>
      <c r="N28" s="30"/>
      <c r="O28" s="34"/>
      <c r="P28" s="42"/>
      <c r="Q28" s="46">
        <f>IF(C$23=T$23,SUM(C28+E28+G28+I28+K28+M28+O28),IF(C$23=T$24,SUM((C28*D28)+(E28*F28)+(G28*H28)+(I28*J28)+(K28*L28)+(M28*N28)+(O28*P28)),""))</f>
        <v>0</v>
      </c>
    </row>
    <row r="29" spans="2:22">
      <c r="B29" s="25">
        <v>2</v>
      </c>
      <c r="C29" s="35"/>
      <c r="D29" s="31"/>
      <c r="E29" s="35"/>
      <c r="F29" s="31"/>
      <c r="G29" s="35"/>
      <c r="H29" s="31"/>
      <c r="I29" s="35"/>
      <c r="J29" s="31"/>
      <c r="K29" s="35"/>
      <c r="L29" s="31"/>
      <c r="M29" s="35"/>
      <c r="N29" s="31"/>
      <c r="O29" s="35"/>
      <c r="P29" s="43"/>
      <c r="Q29" s="46">
        <f t="shared" ref="Q29:Q39" si="0">IF(C$23=T$23,SUM(C29+E29+G29+I29+K29+M29+O29),IF(C$23=T$24,SUM((C29*D29)+(E29*F29)+(G29*H29)+(I29*J29)+(K29*L29)+(M29*N29)+(O29*P29)),""))</f>
        <v>0</v>
      </c>
    </row>
    <row r="30" spans="2:22">
      <c r="B30" s="25">
        <v>3</v>
      </c>
      <c r="C30" s="35"/>
      <c r="D30" s="31"/>
      <c r="E30" s="35"/>
      <c r="F30" s="31"/>
      <c r="G30" s="35"/>
      <c r="H30" s="31"/>
      <c r="I30" s="35"/>
      <c r="J30" s="31"/>
      <c r="K30" s="35"/>
      <c r="L30" s="31"/>
      <c r="M30" s="35"/>
      <c r="N30" s="31"/>
      <c r="O30" s="35"/>
      <c r="P30" s="43"/>
      <c r="Q30" s="46">
        <f t="shared" si="0"/>
        <v>0</v>
      </c>
    </row>
    <row r="31" spans="2:22">
      <c r="B31" s="25">
        <v>4</v>
      </c>
      <c r="C31" s="35"/>
      <c r="D31" s="31"/>
      <c r="E31" s="35"/>
      <c r="F31" s="31"/>
      <c r="G31" s="35"/>
      <c r="H31" s="31"/>
      <c r="I31" s="35"/>
      <c r="J31" s="31"/>
      <c r="K31" s="35"/>
      <c r="L31" s="31"/>
      <c r="M31" s="35"/>
      <c r="N31" s="31"/>
      <c r="O31" s="35"/>
      <c r="P31" s="43"/>
      <c r="Q31" s="46">
        <f t="shared" si="0"/>
        <v>0</v>
      </c>
    </row>
    <row r="32" spans="2:22">
      <c r="B32" s="25">
        <v>5</v>
      </c>
      <c r="C32" s="35"/>
      <c r="D32" s="31"/>
      <c r="E32" s="35"/>
      <c r="F32" s="31"/>
      <c r="G32" s="35"/>
      <c r="H32" s="31"/>
      <c r="I32" s="35"/>
      <c r="J32" s="31"/>
      <c r="K32" s="35"/>
      <c r="L32" s="31"/>
      <c r="M32" s="35"/>
      <c r="N32" s="31"/>
      <c r="O32" s="35"/>
      <c r="P32" s="43"/>
      <c r="Q32" s="46">
        <f t="shared" si="0"/>
        <v>0</v>
      </c>
    </row>
    <row r="33" spans="2:17">
      <c r="B33" s="25">
        <v>6</v>
      </c>
      <c r="C33" s="35"/>
      <c r="D33" s="31"/>
      <c r="E33" s="35"/>
      <c r="F33" s="31"/>
      <c r="G33" s="35"/>
      <c r="H33" s="31"/>
      <c r="I33" s="35"/>
      <c r="J33" s="31"/>
      <c r="K33" s="35"/>
      <c r="L33" s="31"/>
      <c r="M33" s="35"/>
      <c r="N33" s="31"/>
      <c r="O33" s="35"/>
      <c r="P33" s="43"/>
      <c r="Q33" s="46">
        <f t="shared" si="0"/>
        <v>0</v>
      </c>
    </row>
    <row r="34" spans="2:17">
      <c r="B34" s="25">
        <v>7</v>
      </c>
      <c r="C34" s="35"/>
      <c r="D34" s="31"/>
      <c r="E34" s="35"/>
      <c r="F34" s="31"/>
      <c r="G34" s="35"/>
      <c r="H34" s="31"/>
      <c r="I34" s="35"/>
      <c r="J34" s="31"/>
      <c r="K34" s="35"/>
      <c r="L34" s="31"/>
      <c r="M34" s="35"/>
      <c r="N34" s="31"/>
      <c r="O34" s="35"/>
      <c r="P34" s="43"/>
      <c r="Q34" s="46">
        <f t="shared" si="0"/>
        <v>0</v>
      </c>
    </row>
    <row r="35" spans="2:17">
      <c r="B35" s="25">
        <v>8</v>
      </c>
      <c r="C35" s="35"/>
      <c r="D35" s="31"/>
      <c r="E35" s="35"/>
      <c r="F35" s="31"/>
      <c r="G35" s="35"/>
      <c r="H35" s="31"/>
      <c r="I35" s="35"/>
      <c r="J35" s="31"/>
      <c r="K35" s="35"/>
      <c r="L35" s="31"/>
      <c r="M35" s="35"/>
      <c r="N35" s="31"/>
      <c r="O35" s="35"/>
      <c r="P35" s="43"/>
      <c r="Q35" s="46">
        <f t="shared" si="0"/>
        <v>0</v>
      </c>
    </row>
    <row r="36" spans="2:17">
      <c r="B36" s="25">
        <v>9</v>
      </c>
      <c r="C36" s="35"/>
      <c r="D36" s="31"/>
      <c r="E36" s="35"/>
      <c r="F36" s="31"/>
      <c r="G36" s="35"/>
      <c r="H36" s="31"/>
      <c r="I36" s="35"/>
      <c r="J36" s="31"/>
      <c r="K36" s="35"/>
      <c r="L36" s="31"/>
      <c r="M36" s="35"/>
      <c r="N36" s="31"/>
      <c r="O36" s="35"/>
      <c r="P36" s="43"/>
      <c r="Q36" s="46">
        <f t="shared" si="0"/>
        <v>0</v>
      </c>
    </row>
    <row r="37" spans="2:17">
      <c r="B37" s="25">
        <v>10</v>
      </c>
      <c r="C37" s="35"/>
      <c r="D37" s="31"/>
      <c r="E37" s="35"/>
      <c r="F37" s="31"/>
      <c r="G37" s="35"/>
      <c r="H37" s="31"/>
      <c r="I37" s="35"/>
      <c r="J37" s="31"/>
      <c r="K37" s="35"/>
      <c r="L37" s="31"/>
      <c r="M37" s="35"/>
      <c r="N37" s="31"/>
      <c r="O37" s="35"/>
      <c r="P37" s="43"/>
      <c r="Q37" s="46">
        <f t="shared" si="0"/>
        <v>0</v>
      </c>
    </row>
    <row r="38" spans="2:17">
      <c r="B38" s="25">
        <v>11</v>
      </c>
      <c r="C38" s="35"/>
      <c r="D38" s="31"/>
      <c r="E38" s="35"/>
      <c r="F38" s="31"/>
      <c r="G38" s="35"/>
      <c r="H38" s="31"/>
      <c r="I38" s="35"/>
      <c r="J38" s="31"/>
      <c r="K38" s="35"/>
      <c r="L38" s="31"/>
      <c r="M38" s="35"/>
      <c r="N38" s="31"/>
      <c r="O38" s="35"/>
      <c r="P38" s="43"/>
      <c r="Q38" s="46">
        <f t="shared" si="0"/>
        <v>0</v>
      </c>
    </row>
    <row r="39" spans="2:17">
      <c r="B39" s="25">
        <v>12</v>
      </c>
      <c r="C39" s="36"/>
      <c r="D39" s="32"/>
      <c r="E39" s="36"/>
      <c r="F39" s="32"/>
      <c r="G39" s="36"/>
      <c r="H39" s="32"/>
      <c r="I39" s="36"/>
      <c r="J39" s="32"/>
      <c r="K39" s="36"/>
      <c r="L39" s="32"/>
      <c r="M39" s="36"/>
      <c r="N39" s="32"/>
      <c r="O39" s="36"/>
      <c r="P39" s="44"/>
      <c r="Q39" s="46">
        <f t="shared" si="0"/>
        <v>0</v>
      </c>
    </row>
    <row r="40" spans="2:17">
      <c r="B40" s="22" t="s">
        <v>0</v>
      </c>
      <c r="C40" s="46">
        <f>IF($C23=$T23,SUM(C28:C39),SUMPRODUCT(C28:C39,D28:D39))</f>
        <v>0</v>
      </c>
      <c r="D40" s="8"/>
      <c r="E40" s="46">
        <f>IF($C23=$T23,SUM(E28:E39),SUMPRODUCT(E28:E39,F28:F39))</f>
        <v>0</v>
      </c>
      <c r="F40" s="29"/>
      <c r="G40" s="46">
        <f>IF($C23=$T23,SUM(G28:G39),SUMPRODUCT(G28:G39,H28:H39))</f>
        <v>0</v>
      </c>
      <c r="H40" s="29"/>
      <c r="I40" s="46">
        <f>IF($C23=$T23,SUM(I28:I39),SUMPRODUCT(I28:I39,J28:J39))</f>
        <v>0</v>
      </c>
      <c r="J40" s="29"/>
      <c r="K40" s="46">
        <f>IF($C23=$T23,SUM(K28:K39),SUMPRODUCT(K28:K39,L28:L39))</f>
        <v>0</v>
      </c>
      <c r="L40" s="29"/>
      <c r="M40" s="46">
        <f>IF($C23=$T23,SUM(M28:M39),SUMPRODUCT(M28:M39,N28:N39))</f>
        <v>0</v>
      </c>
      <c r="N40" s="29"/>
      <c r="O40" s="46">
        <f>IF($C23=$T23,SUM(O28:O39),SUMPRODUCT(O28:O39,P28:P39))</f>
        <v>0</v>
      </c>
      <c r="P40" s="29"/>
      <c r="Q40" s="46">
        <f>SUM(C40:P40)</f>
        <v>0</v>
      </c>
    </row>
    <row r="41" spans="2:17">
      <c r="B41" s="8"/>
      <c r="C41" s="8"/>
      <c r="D41" s="8"/>
      <c r="E41" s="8"/>
      <c r="F41" s="8"/>
      <c r="G41" s="8"/>
      <c r="H41" s="8"/>
      <c r="I41" s="8"/>
      <c r="J41" s="8"/>
      <c r="K41" s="8"/>
      <c r="L41" s="8"/>
      <c r="M41" s="8"/>
      <c r="N41" s="8"/>
      <c r="O41" s="8"/>
      <c r="P41" s="8"/>
      <c r="Q41" s="8"/>
    </row>
    <row r="42" spans="2:17">
      <c r="B42" s="8"/>
      <c r="C42" s="8"/>
      <c r="D42" s="8"/>
      <c r="E42" s="8"/>
      <c r="F42" s="8"/>
      <c r="G42" s="8"/>
      <c r="H42" s="8"/>
      <c r="I42" s="8"/>
      <c r="J42" s="8"/>
      <c r="K42" s="8"/>
      <c r="L42" s="8"/>
      <c r="M42" s="8"/>
      <c r="N42" s="8"/>
      <c r="O42" s="8"/>
      <c r="P42" s="8"/>
      <c r="Q42" s="8"/>
    </row>
    <row r="43" spans="2:17" ht="15.75">
      <c r="B43" s="127" t="s">
        <v>36</v>
      </c>
      <c r="C43" s="127"/>
      <c r="D43" s="127"/>
      <c r="E43" s="127"/>
      <c r="F43" s="127"/>
      <c r="G43" s="127"/>
      <c r="H43" s="127"/>
      <c r="I43" s="127"/>
      <c r="J43" s="127"/>
      <c r="K43" s="127"/>
      <c r="L43" s="127"/>
      <c r="M43" s="127"/>
      <c r="N43" s="127"/>
      <c r="O43" s="127"/>
      <c r="P43" s="127"/>
      <c r="Q43" s="127"/>
    </row>
    <row r="44" spans="2:17" ht="15.75">
      <c r="B44" s="33"/>
      <c r="C44" s="33"/>
      <c r="D44" s="33"/>
      <c r="E44" s="33"/>
      <c r="F44" s="33"/>
      <c r="G44" s="33"/>
      <c r="H44" s="33"/>
      <c r="I44" s="33"/>
      <c r="J44" s="33"/>
      <c r="K44" s="33"/>
      <c r="L44" s="33"/>
      <c r="M44" s="33"/>
      <c r="N44" s="33"/>
      <c r="O44" s="33"/>
      <c r="P44" s="33"/>
      <c r="Q44" s="33"/>
    </row>
    <row r="45" spans="2:17" ht="15.75">
      <c r="B45" s="130" t="s">
        <v>26</v>
      </c>
      <c r="C45" s="130"/>
      <c r="D45" s="130"/>
      <c r="E45" s="130"/>
      <c r="F45" s="130"/>
      <c r="G45" s="130"/>
      <c r="H45" s="130"/>
      <c r="I45" s="33"/>
      <c r="J45" s="33"/>
      <c r="K45" s="33"/>
      <c r="L45" s="33"/>
      <c r="M45" s="33"/>
      <c r="N45" s="33"/>
      <c r="O45" s="33"/>
      <c r="P45" s="33"/>
      <c r="Q45" s="33"/>
    </row>
    <row r="46" spans="2:17">
      <c r="B46" s="8"/>
      <c r="C46" s="8"/>
      <c r="D46" s="8"/>
      <c r="E46" s="8"/>
      <c r="F46" s="8"/>
      <c r="G46" s="8"/>
      <c r="H46" s="8"/>
      <c r="I46" s="8"/>
      <c r="J46" s="8"/>
      <c r="K46" s="8"/>
      <c r="L46" s="8"/>
      <c r="M46" s="8"/>
      <c r="N46" s="8"/>
      <c r="O46" s="8"/>
      <c r="P46" s="8"/>
      <c r="Q46" s="8"/>
    </row>
    <row r="47" spans="2:17">
      <c r="B47" s="8"/>
      <c r="C47" s="8"/>
      <c r="D47" s="8"/>
      <c r="E47" s="123" t="s">
        <v>53</v>
      </c>
      <c r="F47" s="123"/>
      <c r="G47" s="8"/>
      <c r="H47" s="8"/>
      <c r="I47" s="8"/>
      <c r="J47" s="8"/>
      <c r="K47" s="8"/>
      <c r="L47" s="8"/>
      <c r="M47" s="8"/>
      <c r="N47" s="8"/>
      <c r="O47" s="8"/>
      <c r="P47" s="8"/>
      <c r="Q47" s="8"/>
    </row>
    <row r="48" spans="2:17" ht="14.25" customHeight="1">
      <c r="B48" s="120" t="s">
        <v>47</v>
      </c>
      <c r="C48" s="120"/>
      <c r="D48" s="120"/>
      <c r="E48" s="126">
        <v>0.9</v>
      </c>
      <c r="F48" s="126"/>
      <c r="G48" s="8"/>
      <c r="H48" s="8"/>
      <c r="I48" s="8"/>
      <c r="J48" s="8"/>
      <c r="K48" s="8"/>
      <c r="L48" s="8"/>
      <c r="M48" s="8"/>
      <c r="N48" s="8"/>
      <c r="O48" s="8"/>
      <c r="P48" s="8"/>
      <c r="Q48" s="8"/>
    </row>
    <row r="49" spans="2:17" ht="14.25" customHeight="1">
      <c r="B49" s="120" t="s">
        <v>48</v>
      </c>
      <c r="C49" s="120"/>
      <c r="D49" s="120"/>
      <c r="E49" s="126">
        <v>0.5</v>
      </c>
      <c r="F49" s="126"/>
      <c r="G49" s="8"/>
      <c r="H49" s="8"/>
      <c r="I49" s="8"/>
      <c r="J49" s="8"/>
      <c r="K49" s="8"/>
      <c r="L49" s="8"/>
      <c r="M49" s="8"/>
      <c r="N49" s="8"/>
      <c r="O49" s="8"/>
      <c r="P49" s="8"/>
      <c r="Q49" s="8"/>
    </row>
    <row r="50" spans="2:17">
      <c r="B50" s="8"/>
      <c r="C50" s="8"/>
      <c r="D50" s="8"/>
      <c r="E50" s="8"/>
      <c r="F50" s="8"/>
      <c r="G50" s="8"/>
      <c r="H50" s="8"/>
      <c r="I50" s="8"/>
      <c r="J50" s="8"/>
      <c r="K50" s="8"/>
      <c r="L50" s="8"/>
      <c r="M50" s="8"/>
      <c r="N50" s="8"/>
      <c r="O50" s="8"/>
      <c r="P50" s="8"/>
      <c r="Q50" s="8"/>
    </row>
    <row r="51" spans="2:17" ht="42.75" customHeight="1">
      <c r="B51" s="120" t="s">
        <v>7</v>
      </c>
      <c r="C51" s="120"/>
      <c r="D51" s="120"/>
      <c r="E51" s="110" t="s">
        <v>30</v>
      </c>
      <c r="F51" s="110"/>
      <c r="G51" s="110" t="s">
        <v>27</v>
      </c>
      <c r="H51" s="110"/>
      <c r="I51" s="111" t="s">
        <v>28</v>
      </c>
      <c r="J51" s="112"/>
      <c r="K51" s="112" t="s">
        <v>49</v>
      </c>
      <c r="L51" s="110"/>
      <c r="M51" s="110" t="s">
        <v>29</v>
      </c>
      <c r="N51" s="110"/>
      <c r="O51" s="38" t="s">
        <v>0</v>
      </c>
      <c r="P51" s="110" t="s">
        <v>31</v>
      </c>
      <c r="Q51" s="110"/>
    </row>
    <row r="52" spans="2:17">
      <c r="B52" s="120" t="str">
        <f>C26</f>
        <v>General Waste</v>
      </c>
      <c r="C52" s="120"/>
      <c r="D52" s="120"/>
      <c r="E52" s="131" t="str">
        <f>CONCATENATE(C40,"kg")</f>
        <v>0kg</v>
      </c>
      <c r="F52" s="131"/>
      <c r="G52" s="113"/>
      <c r="H52" s="114"/>
      <c r="I52" s="113"/>
      <c r="J52" s="114"/>
      <c r="K52" s="132">
        <v>1</v>
      </c>
      <c r="L52" s="133"/>
      <c r="M52" s="134"/>
      <c r="N52" s="115"/>
      <c r="O52" s="51">
        <f>IF(SUM(G52:N52)=1,SUM(G52:N52),"Must=100%")</f>
        <v>1</v>
      </c>
      <c r="P52" s="135">
        <f>C$40*(G52+I52*E$48+K52*E$49)</f>
        <v>0</v>
      </c>
      <c r="Q52" s="136"/>
    </row>
    <row r="53" spans="2:17">
      <c r="B53" s="120">
        <f>E26</f>
        <v>0</v>
      </c>
      <c r="C53" s="120"/>
      <c r="D53" s="120"/>
      <c r="E53" s="139" t="str">
        <f>CONCATENATE(E40,"kg")</f>
        <v>0kg</v>
      </c>
      <c r="F53" s="140"/>
      <c r="G53" s="117"/>
      <c r="H53" s="116"/>
      <c r="I53" s="115"/>
      <c r="J53" s="116"/>
      <c r="K53" s="108"/>
      <c r="L53" s="109"/>
      <c r="M53" s="116"/>
      <c r="N53" s="115"/>
      <c r="O53" s="51" t="str">
        <f t="shared" ref="O53:O58" si="1">IF(SUM(G53:N53)=1,SUM(G53:N53),"Must=100%")</f>
        <v>Must=100%</v>
      </c>
      <c r="P53" s="135">
        <f>E$40*(G53+I53*E$48+K53*E$49)</f>
        <v>0</v>
      </c>
      <c r="Q53" s="136"/>
    </row>
    <row r="54" spans="2:17">
      <c r="B54" s="120">
        <f>G26</f>
        <v>0</v>
      </c>
      <c r="C54" s="120"/>
      <c r="D54" s="120"/>
      <c r="E54" s="137" t="str">
        <f>CONCATENATE(G40,"kg")</f>
        <v>0kg</v>
      </c>
      <c r="F54" s="138"/>
      <c r="G54" s="117"/>
      <c r="H54" s="116"/>
      <c r="I54" s="115"/>
      <c r="J54" s="116"/>
      <c r="K54" s="108"/>
      <c r="L54" s="109"/>
      <c r="M54" s="116"/>
      <c r="N54" s="115"/>
      <c r="O54" s="51" t="str">
        <f t="shared" si="1"/>
        <v>Must=100%</v>
      </c>
      <c r="P54" s="135">
        <f>G$40*(G54+I54*E$48+K54*E$49)</f>
        <v>0</v>
      </c>
      <c r="Q54" s="136"/>
    </row>
    <row r="55" spans="2:17">
      <c r="B55" s="120">
        <f>I26</f>
        <v>0</v>
      </c>
      <c r="C55" s="120"/>
      <c r="D55" s="120"/>
      <c r="E55" s="137" t="str">
        <f>CONCATENATE(I40,"kg")</f>
        <v>0kg</v>
      </c>
      <c r="F55" s="138"/>
      <c r="G55" s="117"/>
      <c r="H55" s="116"/>
      <c r="I55" s="115"/>
      <c r="J55" s="116"/>
      <c r="K55" s="108"/>
      <c r="L55" s="109"/>
      <c r="M55" s="116"/>
      <c r="N55" s="115"/>
      <c r="O55" s="51" t="str">
        <f t="shared" si="1"/>
        <v>Must=100%</v>
      </c>
      <c r="P55" s="135">
        <f>I$40*(G55+I55*E$48+K55*E$49)</f>
        <v>0</v>
      </c>
      <c r="Q55" s="136"/>
    </row>
    <row r="56" spans="2:17">
      <c r="B56" s="120">
        <f>K26</f>
        <v>0</v>
      </c>
      <c r="C56" s="120"/>
      <c r="D56" s="120"/>
      <c r="E56" s="137" t="str">
        <f>CONCATENATE(K40,"kg")</f>
        <v>0kg</v>
      </c>
      <c r="F56" s="138"/>
      <c r="G56" s="117"/>
      <c r="H56" s="116"/>
      <c r="I56" s="115"/>
      <c r="J56" s="116"/>
      <c r="K56" s="108"/>
      <c r="L56" s="109"/>
      <c r="M56" s="116"/>
      <c r="N56" s="115"/>
      <c r="O56" s="51" t="str">
        <f t="shared" si="1"/>
        <v>Must=100%</v>
      </c>
      <c r="P56" s="135">
        <f>K$40*(G56+I56*E$48+K56*E$49)</f>
        <v>0</v>
      </c>
      <c r="Q56" s="136"/>
    </row>
    <row r="57" spans="2:17">
      <c r="B57" s="120">
        <f>M26</f>
        <v>0</v>
      </c>
      <c r="C57" s="120"/>
      <c r="D57" s="120"/>
      <c r="E57" s="137" t="str">
        <f>CONCATENATE(M40,"kg")</f>
        <v>0kg</v>
      </c>
      <c r="F57" s="138"/>
      <c r="G57" s="117"/>
      <c r="H57" s="116"/>
      <c r="I57" s="115"/>
      <c r="J57" s="116"/>
      <c r="K57" s="108"/>
      <c r="L57" s="109"/>
      <c r="M57" s="116"/>
      <c r="N57" s="115"/>
      <c r="O57" s="51" t="str">
        <f t="shared" si="1"/>
        <v>Must=100%</v>
      </c>
      <c r="P57" s="135">
        <f>M$40*(G57+I57*E$48+K57*E$49)</f>
        <v>0</v>
      </c>
      <c r="Q57" s="136"/>
    </row>
    <row r="58" spans="2:17">
      <c r="B58" s="120">
        <f>O26</f>
        <v>0</v>
      </c>
      <c r="C58" s="120"/>
      <c r="D58" s="120"/>
      <c r="E58" s="131" t="str">
        <f>CONCATENATE(O40,"kg")</f>
        <v>0kg</v>
      </c>
      <c r="F58" s="123"/>
      <c r="G58" s="117"/>
      <c r="H58" s="116"/>
      <c r="I58" s="115"/>
      <c r="J58" s="116"/>
      <c r="K58" s="108"/>
      <c r="L58" s="109"/>
      <c r="M58" s="116"/>
      <c r="N58" s="115"/>
      <c r="O58" s="51" t="str">
        <f t="shared" si="1"/>
        <v>Must=100%</v>
      </c>
      <c r="P58" s="135">
        <f>O$40*(G58+I58*E$48+K58*E$49)</f>
        <v>0</v>
      </c>
      <c r="Q58" s="136"/>
    </row>
    <row r="59" spans="2:17">
      <c r="B59" s="8"/>
      <c r="C59" s="8"/>
      <c r="D59" s="8"/>
      <c r="E59" s="8"/>
      <c r="F59" s="8"/>
      <c r="G59" s="8"/>
      <c r="H59" s="8"/>
      <c r="I59" s="8"/>
      <c r="J59" s="8"/>
      <c r="K59" s="8"/>
      <c r="L59" s="8"/>
      <c r="M59" s="8"/>
      <c r="N59" s="8"/>
      <c r="O59" s="38" t="s">
        <v>0</v>
      </c>
      <c r="P59" s="135">
        <f>SUM(P52:Q58)</f>
        <v>0</v>
      </c>
      <c r="Q59" s="136"/>
    </row>
    <row r="60" spans="2:17">
      <c r="B60" s="8"/>
      <c r="C60" s="8"/>
      <c r="D60" s="8"/>
      <c r="E60" s="8"/>
      <c r="F60" s="8"/>
      <c r="G60" s="8"/>
      <c r="H60" s="8"/>
      <c r="I60" s="8"/>
      <c r="J60" s="8"/>
      <c r="K60" s="8"/>
      <c r="L60" s="8"/>
      <c r="M60" s="8"/>
      <c r="N60" s="8"/>
      <c r="O60" s="8"/>
      <c r="P60" s="8"/>
      <c r="Q60" s="8"/>
    </row>
    <row r="61" spans="2:17" ht="15.75">
      <c r="B61" s="127" t="s">
        <v>34</v>
      </c>
      <c r="C61" s="127"/>
      <c r="D61" s="127"/>
      <c r="E61" s="127"/>
      <c r="F61" s="127"/>
      <c r="G61" s="127"/>
      <c r="H61" s="127"/>
      <c r="I61" s="127"/>
      <c r="J61" s="127"/>
      <c r="K61" s="127"/>
      <c r="L61" s="127"/>
      <c r="M61" s="127"/>
      <c r="N61" s="127"/>
      <c r="O61" s="127"/>
      <c r="P61" s="127"/>
      <c r="Q61" s="127"/>
    </row>
    <row r="62" spans="2:17">
      <c r="B62" s="8"/>
      <c r="C62" s="8"/>
      <c r="D62" s="8"/>
      <c r="E62" s="8"/>
      <c r="F62" s="8"/>
      <c r="G62" s="8"/>
      <c r="H62" s="8"/>
      <c r="I62" s="8"/>
      <c r="J62" s="8"/>
      <c r="K62" s="8"/>
      <c r="L62" s="8"/>
      <c r="M62" s="8"/>
      <c r="N62" s="8"/>
      <c r="O62" s="8"/>
      <c r="P62" s="8"/>
      <c r="Q62" s="8"/>
    </row>
    <row r="63" spans="2:17" ht="28.35" customHeight="1">
      <c r="B63" s="8"/>
      <c r="C63" s="8"/>
      <c r="D63" s="8"/>
      <c r="E63" s="110" t="s">
        <v>59</v>
      </c>
      <c r="F63" s="110"/>
      <c r="G63" s="110" t="s">
        <v>60</v>
      </c>
      <c r="H63" s="110"/>
      <c r="I63" s="110" t="s">
        <v>61</v>
      </c>
      <c r="J63" s="110"/>
      <c r="K63" s="8"/>
      <c r="L63" s="8"/>
      <c r="M63" s="8"/>
      <c r="N63" s="8"/>
      <c r="O63" s="8"/>
      <c r="P63" s="8"/>
      <c r="Q63" s="8"/>
    </row>
    <row r="64" spans="2:17">
      <c r="B64" s="120" t="s">
        <v>30</v>
      </c>
      <c r="C64" s="120"/>
      <c r="D64" s="120"/>
      <c r="E64" s="108">
        <f>Q40</f>
        <v>0</v>
      </c>
      <c r="F64" s="109"/>
      <c r="G64" s="108" t="e">
        <f>E64/C$6</f>
        <v>#DIV/0!</v>
      </c>
      <c r="H64" s="109"/>
      <c r="I64" s="108" t="e">
        <f>E64/C$7</f>
        <v>#DIV/0!</v>
      </c>
      <c r="J64" s="109"/>
      <c r="K64" s="8"/>
      <c r="L64" s="8"/>
      <c r="M64" s="8"/>
      <c r="N64" s="8"/>
      <c r="O64" s="8"/>
      <c r="P64" s="8"/>
      <c r="Q64" s="8"/>
    </row>
    <row r="65" spans="2:17">
      <c r="B65" s="120" t="s">
        <v>35</v>
      </c>
      <c r="C65" s="120"/>
      <c r="D65" s="120"/>
      <c r="E65" s="108">
        <f>P59</f>
        <v>0</v>
      </c>
      <c r="F65" s="109"/>
      <c r="G65" s="108" t="e">
        <f t="shared" ref="G65:G66" si="2">E65/C$6</f>
        <v>#DIV/0!</v>
      </c>
      <c r="H65" s="109"/>
      <c r="I65" s="108" t="e">
        <f t="shared" ref="I65:I66" si="3">E65/C$7</f>
        <v>#DIV/0!</v>
      </c>
      <c r="J65" s="109"/>
      <c r="K65" s="8"/>
      <c r="L65" s="8"/>
      <c r="M65" s="8"/>
      <c r="N65" s="8"/>
      <c r="O65" s="8"/>
      <c r="P65" s="8"/>
      <c r="Q65" s="8"/>
    </row>
    <row r="66" spans="2:17">
      <c r="B66" s="120" t="s">
        <v>51</v>
      </c>
      <c r="C66" s="120"/>
      <c r="D66" s="120"/>
      <c r="E66" s="108">
        <f>E64-E65</f>
        <v>0</v>
      </c>
      <c r="F66" s="109"/>
      <c r="G66" s="108" t="e">
        <f t="shared" si="2"/>
        <v>#DIV/0!</v>
      </c>
      <c r="H66" s="109"/>
      <c r="I66" s="108" t="e">
        <f t="shared" si="3"/>
        <v>#DIV/0!</v>
      </c>
      <c r="J66" s="109"/>
      <c r="K66" s="8"/>
      <c r="L66" s="8"/>
      <c r="M66" s="8"/>
      <c r="N66" s="8"/>
      <c r="O66" s="8"/>
      <c r="P66" s="8"/>
      <c r="Q66" s="8"/>
    </row>
    <row r="67" spans="2:17">
      <c r="B67" s="120" t="s">
        <v>52</v>
      </c>
      <c r="C67" s="120"/>
      <c r="D67" s="120"/>
      <c r="E67" s="141" t="e">
        <f>E65/E64</f>
        <v>#DIV/0!</v>
      </c>
      <c r="F67" s="142"/>
      <c r="I67" s="8"/>
      <c r="J67" s="8"/>
      <c r="K67" s="8"/>
      <c r="L67" s="8"/>
      <c r="M67" s="8"/>
      <c r="N67" s="8"/>
      <c r="O67" s="8"/>
      <c r="P67" s="8"/>
      <c r="Q67" s="8"/>
    </row>
    <row r="68" spans="2:17">
      <c r="B68" s="54"/>
      <c r="C68" s="54"/>
      <c r="D68" s="54"/>
      <c r="E68" s="8"/>
      <c r="F68" s="8"/>
      <c r="G68" s="8"/>
      <c r="H68" s="8"/>
      <c r="I68" s="8"/>
      <c r="J68" s="8"/>
      <c r="K68" s="8"/>
      <c r="L68" s="8"/>
      <c r="M68" s="8"/>
      <c r="N68" s="8"/>
      <c r="O68" s="8"/>
      <c r="P68" s="8"/>
      <c r="Q68" s="8"/>
    </row>
  </sheetData>
  <sheetProtection password="E6B1" sheet="1" objects="1" scenarios="1"/>
  <mergeCells count="101">
    <mergeCell ref="B66:D66"/>
    <mergeCell ref="E66:F66"/>
    <mergeCell ref="B67:D67"/>
    <mergeCell ref="E67:F67"/>
    <mergeCell ref="D23:K23"/>
    <mergeCell ref="P59:Q59"/>
    <mergeCell ref="B61:Q61"/>
    <mergeCell ref="B64:D64"/>
    <mergeCell ref="E64:F64"/>
    <mergeCell ref="E65:F65"/>
    <mergeCell ref="E63:F63"/>
    <mergeCell ref="G63:H63"/>
    <mergeCell ref="G64:H64"/>
    <mergeCell ref="G65:H65"/>
    <mergeCell ref="M57:N57"/>
    <mergeCell ref="P57:Q57"/>
    <mergeCell ref="B58:D58"/>
    <mergeCell ref="E58:F58"/>
    <mergeCell ref="G58:H58"/>
    <mergeCell ref="K58:L58"/>
    <mergeCell ref="M58:N58"/>
    <mergeCell ref="P58:Q58"/>
    <mergeCell ref="B57:D57"/>
    <mergeCell ref="E57:F57"/>
    <mergeCell ref="K57:L57"/>
    <mergeCell ref="M55:N55"/>
    <mergeCell ref="P55:Q55"/>
    <mergeCell ref="B56:D56"/>
    <mergeCell ref="E56:F56"/>
    <mergeCell ref="G56:H56"/>
    <mergeCell ref="K56:L56"/>
    <mergeCell ref="M56:N56"/>
    <mergeCell ref="P56:Q56"/>
    <mergeCell ref="B55:D55"/>
    <mergeCell ref="E55:F55"/>
    <mergeCell ref="G55:H55"/>
    <mergeCell ref="K55:L55"/>
    <mergeCell ref="M53:N53"/>
    <mergeCell ref="P53:Q53"/>
    <mergeCell ref="B54:D54"/>
    <mergeCell ref="E54:F54"/>
    <mergeCell ref="G54:H54"/>
    <mergeCell ref="K54:L54"/>
    <mergeCell ref="M54:N54"/>
    <mergeCell ref="P54:Q54"/>
    <mergeCell ref="B53:D53"/>
    <mergeCell ref="E53:F53"/>
    <mergeCell ref="G53:H53"/>
    <mergeCell ref="K53:L53"/>
    <mergeCell ref="B51:D51"/>
    <mergeCell ref="E51:F51"/>
    <mergeCell ref="G51:H51"/>
    <mergeCell ref="B49:D49"/>
    <mergeCell ref="E49:F49"/>
    <mergeCell ref="K51:L51"/>
    <mergeCell ref="M51:N51"/>
    <mergeCell ref="P51:Q51"/>
    <mergeCell ref="B52:D52"/>
    <mergeCell ref="E52:F52"/>
    <mergeCell ref="G52:H52"/>
    <mergeCell ref="K52:L52"/>
    <mergeCell ref="M52:N52"/>
    <mergeCell ref="P52:Q52"/>
    <mergeCell ref="C17:D17"/>
    <mergeCell ref="C18:D18"/>
    <mergeCell ref="C19:D19"/>
    <mergeCell ref="B65:D65"/>
    <mergeCell ref="E12:K12"/>
    <mergeCell ref="C12:D12"/>
    <mergeCell ref="C13:D13"/>
    <mergeCell ref="C14:D14"/>
    <mergeCell ref="C15:D15"/>
    <mergeCell ref="B48:D48"/>
    <mergeCell ref="E47:F47"/>
    <mergeCell ref="E48:F48"/>
    <mergeCell ref="B21:Q21"/>
    <mergeCell ref="K26:L26"/>
    <mergeCell ref="M26:N26"/>
    <mergeCell ref="O26:P26"/>
    <mergeCell ref="Q26:Q27"/>
    <mergeCell ref="B43:Q43"/>
    <mergeCell ref="B26:B27"/>
    <mergeCell ref="C26:D26"/>
    <mergeCell ref="E26:F26"/>
    <mergeCell ref="G26:H26"/>
    <mergeCell ref="I26:J26"/>
    <mergeCell ref="B45:H45"/>
    <mergeCell ref="G66:H66"/>
    <mergeCell ref="I63:J63"/>
    <mergeCell ref="I64:J64"/>
    <mergeCell ref="I65:J65"/>
    <mergeCell ref="I66:J66"/>
    <mergeCell ref="I51:J51"/>
    <mergeCell ref="I52:J52"/>
    <mergeCell ref="I53:J53"/>
    <mergeCell ref="I54:J54"/>
    <mergeCell ref="I55:J55"/>
    <mergeCell ref="I56:J56"/>
    <mergeCell ref="I57:J57"/>
    <mergeCell ref="I58:J58"/>
    <mergeCell ref="G57:H57"/>
  </mergeCells>
  <conditionalFormatting sqref="D28:D39 F28:F39 H28:H39 J28:J39 L28:L39 N28:N39 P28:P39 E48:E49 K53:K58 G52 O52:O58 C13 I52 P52:P59">
    <cfRule type="expression" dxfId="59" priority="31">
      <formula>$C$23=$T$23</formula>
    </cfRule>
    <cfRule type="expression" dxfId="58" priority="48">
      <formula>$E$8=#REF!</formula>
    </cfRule>
  </conditionalFormatting>
  <conditionalFormatting sqref="D27">
    <cfRule type="expression" dxfId="57" priority="46">
      <formula>$E$8=$T$8</formula>
    </cfRule>
  </conditionalFormatting>
  <conditionalFormatting sqref="F27">
    <cfRule type="expression" dxfId="56" priority="45">
      <formula>$E$8=$T$8</formula>
    </cfRule>
  </conditionalFormatting>
  <conditionalFormatting sqref="H27">
    <cfRule type="expression" dxfId="55" priority="44">
      <formula>$E$8=$T$8</formula>
    </cfRule>
  </conditionalFormatting>
  <conditionalFormatting sqref="J27">
    <cfRule type="expression" dxfId="54" priority="43">
      <formula>$E$8=$T$8</formula>
    </cfRule>
  </conditionalFormatting>
  <conditionalFormatting sqref="L27">
    <cfRule type="expression" dxfId="53" priority="42">
      <formula>$E$8=$T$8</formula>
    </cfRule>
  </conditionalFormatting>
  <conditionalFormatting sqref="N27">
    <cfRule type="expression" dxfId="52" priority="41">
      <formula>$E$8=$T$8</formula>
    </cfRule>
  </conditionalFormatting>
  <conditionalFormatting sqref="P27">
    <cfRule type="expression" dxfId="51" priority="40">
      <formula>$E$8=$T$8</formula>
    </cfRule>
  </conditionalFormatting>
  <conditionalFormatting sqref="E64:E67">
    <cfRule type="expression" dxfId="50" priority="9">
      <formula>$C$23=$T$23</formula>
    </cfRule>
    <cfRule type="expression" dxfId="49" priority="10">
      <formula>$E$8=#REF!</formula>
    </cfRule>
  </conditionalFormatting>
  <conditionalFormatting sqref="G64:G66">
    <cfRule type="expression" dxfId="48" priority="3">
      <formula>$C$23=$T$23</formula>
    </cfRule>
    <cfRule type="expression" dxfId="47" priority="4">
      <formula>$E$8=#REF!</formula>
    </cfRule>
  </conditionalFormatting>
  <conditionalFormatting sqref="I64:I66">
    <cfRule type="expression" dxfId="46" priority="1">
      <formula>$C$23=$T$23</formula>
    </cfRule>
    <cfRule type="expression" dxfId="45" priority="2">
      <formula>$E$8=#REF!</formula>
    </cfRule>
  </conditionalFormatting>
  <dataValidations count="2">
    <dataValidation type="list" allowBlank="1" showInputMessage="1" showErrorMessage="1" sqref="C23">
      <formula1>$T$23:$T$24</formula1>
    </dataValidation>
    <dataValidation type="list" allowBlank="1" showInputMessage="1" showErrorMessage="1" sqref="C8">
      <formula1>$T$8:$T$9</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V68"/>
  <sheetViews>
    <sheetView showGridLines="0" showRowColHeaders="0" topLeftCell="A28" zoomScaleNormal="100" workbookViewId="0">
      <selection activeCell="F9" sqref="F9"/>
    </sheetView>
  </sheetViews>
  <sheetFormatPr defaultRowHeight="12.75"/>
  <cols>
    <col min="1" max="1" width="3.75" style="9" customWidth="1"/>
    <col min="2" max="2" width="35.625" style="9" customWidth="1"/>
    <col min="3" max="17" width="10.625" style="9" customWidth="1"/>
    <col min="18" max="19" width="9" style="9"/>
    <col min="20" max="20" width="25.625" style="9" hidden="1" customWidth="1"/>
    <col min="21" max="21" width="86.375" style="9" hidden="1" customWidth="1"/>
    <col min="22" max="22" width="25.625" style="9" hidden="1" customWidth="1"/>
    <col min="23" max="16384" width="9" style="9"/>
  </cols>
  <sheetData>
    <row r="1" spans="2:20" ht="83.25" customHeight="1"/>
    <row r="3" spans="2:20" ht="33.75" customHeight="1">
      <c r="B3" s="50" t="s">
        <v>62</v>
      </c>
      <c r="C3" s="50"/>
      <c r="D3" s="50"/>
      <c r="E3" s="50"/>
      <c r="F3" s="50"/>
      <c r="G3" s="50"/>
      <c r="H3" s="50"/>
      <c r="I3" s="50"/>
      <c r="J3" s="50"/>
      <c r="K3" s="50"/>
      <c r="L3" s="50"/>
      <c r="M3" s="50"/>
      <c r="N3" s="50"/>
      <c r="O3" s="50"/>
      <c r="P3" s="50"/>
      <c r="Q3" s="50"/>
    </row>
    <row r="5" spans="2:20" ht="19.5" customHeight="1">
      <c r="B5" s="52" t="s">
        <v>57</v>
      </c>
      <c r="C5" s="53"/>
    </row>
    <row r="6" spans="2:20">
      <c r="B6" s="17" t="s">
        <v>56</v>
      </c>
      <c r="C6" s="53"/>
    </row>
    <row r="7" spans="2:20">
      <c r="B7" s="17" t="s">
        <v>58</v>
      </c>
      <c r="C7" s="53"/>
    </row>
    <row r="8" spans="2:20" ht="30" customHeight="1">
      <c r="B8" s="16" t="s">
        <v>55</v>
      </c>
      <c r="C8" s="15"/>
      <c r="T8" s="14" t="s">
        <v>14</v>
      </c>
    </row>
    <row r="9" spans="2:20" ht="40.5" customHeight="1">
      <c r="B9" s="17" t="s">
        <v>16</v>
      </c>
      <c r="C9" s="41"/>
      <c r="D9" s="10"/>
      <c r="T9" s="14" t="s">
        <v>15</v>
      </c>
    </row>
    <row r="10" spans="2:20" ht="30" customHeight="1">
      <c r="B10" s="16" t="s">
        <v>17</v>
      </c>
      <c r="C10" s="18">
        <f>1-C9</f>
        <v>1</v>
      </c>
      <c r="D10" s="10"/>
    </row>
    <row r="11" spans="2:20">
      <c r="B11" s="11"/>
      <c r="C11" s="12"/>
      <c r="D11" s="12"/>
    </row>
    <row r="12" spans="2:20" ht="30" customHeight="1">
      <c r="B12" s="37" t="s">
        <v>7</v>
      </c>
      <c r="C12" s="123" t="s">
        <v>19</v>
      </c>
      <c r="D12" s="123"/>
      <c r="E12" s="121" t="s">
        <v>18</v>
      </c>
      <c r="F12" s="122"/>
      <c r="G12" s="122"/>
      <c r="H12" s="122"/>
      <c r="I12" s="122"/>
      <c r="J12" s="122"/>
      <c r="K12" s="122"/>
    </row>
    <row r="13" spans="2:20" ht="14.25" customHeight="1">
      <c r="B13" s="47">
        <v>1</v>
      </c>
      <c r="C13" s="124" t="s">
        <v>50</v>
      </c>
      <c r="D13" s="125"/>
    </row>
    <row r="14" spans="2:20">
      <c r="B14" s="47">
        <v>2</v>
      </c>
      <c r="C14" s="118"/>
      <c r="D14" s="119"/>
      <c r="E14" s="13"/>
      <c r="F14" s="11"/>
    </row>
    <row r="15" spans="2:20">
      <c r="B15" s="47">
        <v>3</v>
      </c>
      <c r="C15" s="118"/>
      <c r="D15" s="119"/>
      <c r="E15" s="13"/>
      <c r="F15" s="11"/>
    </row>
    <row r="16" spans="2:20" ht="14.25" customHeight="1">
      <c r="B16" s="47">
        <v>4</v>
      </c>
      <c r="C16" s="160"/>
      <c r="D16" s="161"/>
      <c r="E16" s="13"/>
      <c r="F16" s="11"/>
    </row>
    <row r="17" spans="2:22">
      <c r="B17" s="47">
        <v>5</v>
      </c>
      <c r="C17" s="118"/>
      <c r="D17" s="119"/>
      <c r="E17" s="13"/>
      <c r="F17" s="11"/>
    </row>
    <row r="18" spans="2:22">
      <c r="B18" s="47">
        <v>6</v>
      </c>
      <c r="C18" s="118"/>
      <c r="D18" s="119"/>
      <c r="E18" s="13"/>
      <c r="F18" s="11"/>
    </row>
    <row r="19" spans="2:22">
      <c r="B19" s="47">
        <v>7</v>
      </c>
      <c r="C19" s="118"/>
      <c r="D19" s="119"/>
      <c r="E19" s="13"/>
      <c r="F19" s="11"/>
    </row>
    <row r="20" spans="2:22" ht="30" customHeight="1"/>
    <row r="21" spans="2:22" ht="15.75">
      <c r="B21" s="127" t="s">
        <v>25</v>
      </c>
      <c r="C21" s="127"/>
      <c r="D21" s="127"/>
      <c r="E21" s="127"/>
      <c r="F21" s="127"/>
      <c r="G21" s="127"/>
      <c r="H21" s="127"/>
      <c r="I21" s="127"/>
      <c r="J21" s="127"/>
      <c r="K21" s="127"/>
      <c r="L21" s="127"/>
      <c r="M21" s="127"/>
      <c r="N21" s="127"/>
      <c r="O21" s="127"/>
      <c r="P21" s="127"/>
      <c r="Q21" s="127"/>
    </row>
    <row r="22" spans="2:22">
      <c r="B22" s="8"/>
      <c r="C22" s="8"/>
      <c r="D22" s="8"/>
      <c r="E22" s="8"/>
      <c r="F22" s="8"/>
      <c r="G22" s="8"/>
      <c r="H22" s="8"/>
      <c r="I22" s="8"/>
      <c r="J22" s="8"/>
      <c r="K22" s="8"/>
      <c r="L22" s="8"/>
      <c r="M22" s="8"/>
      <c r="N22" s="8"/>
      <c r="O22" s="8"/>
      <c r="P22" s="8"/>
      <c r="Q22" s="8"/>
    </row>
    <row r="23" spans="2:22" ht="25.5">
      <c r="B23" s="39" t="s">
        <v>22</v>
      </c>
      <c r="C23" s="40" t="s">
        <v>20</v>
      </c>
      <c r="D23" s="143" t="str">
        <f>IF(C23=T23,U23,IF(C23=T24,U24,""))</f>
        <v>Please enter the weight measurments ONLY for each of the waste streams in the table below.</v>
      </c>
      <c r="E23" s="144"/>
      <c r="F23" s="144"/>
      <c r="G23" s="144"/>
      <c r="H23" s="144"/>
      <c r="I23" s="144"/>
      <c r="J23" s="144"/>
      <c r="K23" s="144"/>
      <c r="L23" s="8"/>
      <c r="M23" s="8"/>
      <c r="N23" s="8"/>
      <c r="O23" s="8"/>
      <c r="P23" s="8"/>
      <c r="Q23" s="8"/>
      <c r="T23" s="20" t="s">
        <v>20</v>
      </c>
      <c r="U23" s="21" t="s">
        <v>23</v>
      </c>
      <c r="V23" s="21" t="s">
        <v>32</v>
      </c>
    </row>
    <row r="24" spans="2:22" ht="25.5">
      <c r="B24" s="8"/>
      <c r="C24" s="8"/>
      <c r="D24" s="8"/>
      <c r="E24" s="8"/>
      <c r="F24" s="8"/>
      <c r="G24" s="8"/>
      <c r="H24" s="8"/>
      <c r="I24" s="8"/>
      <c r="J24" s="8"/>
      <c r="K24" s="8"/>
      <c r="L24" s="8"/>
      <c r="M24" s="8"/>
      <c r="N24" s="8"/>
      <c r="O24" s="8"/>
      <c r="P24" s="8"/>
      <c r="Q24" s="8"/>
      <c r="T24" s="20" t="s">
        <v>21</v>
      </c>
      <c r="U24" s="21" t="s">
        <v>24</v>
      </c>
      <c r="V24" s="21" t="s">
        <v>8</v>
      </c>
    </row>
    <row r="25" spans="2:22">
      <c r="B25" s="8"/>
      <c r="C25" s="8"/>
      <c r="D25" s="8"/>
      <c r="E25" s="8"/>
      <c r="F25" s="8"/>
      <c r="G25" s="8"/>
      <c r="H25" s="8"/>
      <c r="I25" s="8"/>
      <c r="J25" s="8"/>
      <c r="K25" s="8"/>
      <c r="L25" s="8"/>
      <c r="M25" s="8"/>
      <c r="N25" s="8"/>
      <c r="O25" s="8"/>
      <c r="P25" s="8"/>
      <c r="Q25" s="8"/>
    </row>
    <row r="26" spans="2:22" ht="12.75" customHeight="1">
      <c r="B26" s="110" t="s">
        <v>46</v>
      </c>
      <c r="C26" s="129" t="str">
        <f>C13</f>
        <v>General Waste</v>
      </c>
      <c r="D26" s="110"/>
      <c r="E26" s="110">
        <f>C14</f>
        <v>0</v>
      </c>
      <c r="F26" s="110"/>
      <c r="G26" s="110">
        <f>C15</f>
        <v>0</v>
      </c>
      <c r="H26" s="110"/>
      <c r="I26" s="110">
        <f>C16</f>
        <v>0</v>
      </c>
      <c r="J26" s="110"/>
      <c r="K26" s="110">
        <f>C17</f>
        <v>0</v>
      </c>
      <c r="L26" s="110"/>
      <c r="M26" s="110">
        <f>C18</f>
        <v>0</v>
      </c>
      <c r="N26" s="110"/>
      <c r="O26" s="110">
        <f>C19</f>
        <v>0</v>
      </c>
      <c r="P26" s="110"/>
      <c r="Q26" s="110" t="s">
        <v>33</v>
      </c>
    </row>
    <row r="27" spans="2:22" ht="25.5" customHeight="1">
      <c r="B27" s="123"/>
      <c r="C27" s="45" t="str">
        <f>IF($C23=$T23,$V23,IF($C23=$T24,$V24,""))</f>
        <v>Weight (kg)</v>
      </c>
      <c r="D27" s="45" t="str">
        <f>IF($C23=$T23,"",IF($C23=$T24,"Conversion Factor",""))</f>
        <v/>
      </c>
      <c r="E27" s="45" t="str">
        <f>IF($C23=$T23,$V23,IF($C23=$T24,$V24,""))</f>
        <v>Weight (kg)</v>
      </c>
      <c r="F27" s="45" t="str">
        <f>IF($C23=$T23,"",IF($C23=$T24,"Conversion Factor",""))</f>
        <v/>
      </c>
      <c r="G27" s="45" t="str">
        <f>IF($C23=$T23,$V23,IF($C23=$T24,$V24,""))</f>
        <v>Weight (kg)</v>
      </c>
      <c r="H27" s="45" t="str">
        <f>IF($C23=$T23,"",IF($C23=$T24,"Conversion Factor",""))</f>
        <v/>
      </c>
      <c r="I27" s="45" t="str">
        <f>IF($C23=$T23,$V23,IF($C23=$T24,$V24,""))</f>
        <v>Weight (kg)</v>
      </c>
      <c r="J27" s="45" t="str">
        <f>IF($C23=$T23,"",IF($C23=$T24,"Conversion Factor",""))</f>
        <v/>
      </c>
      <c r="K27" s="45" t="str">
        <f>IF($C23=$T23,$V23,IF($C23=$T24,$V24,""))</f>
        <v>Weight (kg)</v>
      </c>
      <c r="L27" s="45" t="str">
        <f>IF($C23=$T23,"",IF($C23=$T24,"Conversion Factor",""))</f>
        <v/>
      </c>
      <c r="M27" s="45" t="str">
        <f>IF($C23=$T23,$V23,IF($C23=$T24,$V24,""))</f>
        <v>Weight (kg)</v>
      </c>
      <c r="N27" s="45" t="str">
        <f>IF($C23=$T23,"",IF($C23=$T24,"Conversion Factor",""))</f>
        <v/>
      </c>
      <c r="O27" s="45" t="str">
        <f>IF($C23=$T23,$V23,IF($C23=$T24,$V24,""))</f>
        <v>Weight (kg)</v>
      </c>
      <c r="P27" s="45" t="str">
        <f>IF($C23=$T23,"",IF($C23=$T24,"Conversion Factor",""))</f>
        <v/>
      </c>
      <c r="Q27" s="128"/>
    </row>
    <row r="28" spans="2:22">
      <c r="B28" s="24">
        <v>1</v>
      </c>
      <c r="C28" s="26"/>
      <c r="D28" s="30"/>
      <c r="E28" s="26"/>
      <c r="F28" s="30"/>
      <c r="G28" s="26"/>
      <c r="H28" s="30"/>
      <c r="I28" s="34"/>
      <c r="J28" s="30"/>
      <c r="K28" s="34"/>
      <c r="L28" s="30"/>
      <c r="M28" s="34"/>
      <c r="N28" s="30"/>
      <c r="O28" s="34"/>
      <c r="P28" s="42"/>
      <c r="Q28" s="46">
        <f>IF(C$23=T$23,SUM(C28+E28+G28+I28+K28+M28+O28),IF(C$23=T$24,SUM((C28*D28)+(E28*F28)+(G28*H28)+(I28*J28)+(K28*L28)+(M28*N28)+(O28*P28)),""))</f>
        <v>0</v>
      </c>
    </row>
    <row r="29" spans="2:22">
      <c r="B29" s="25">
        <v>2</v>
      </c>
      <c r="C29" s="27"/>
      <c r="D29" s="31"/>
      <c r="E29" s="27"/>
      <c r="F29" s="31"/>
      <c r="G29" s="27"/>
      <c r="H29" s="31"/>
      <c r="I29" s="35"/>
      <c r="J29" s="31"/>
      <c r="K29" s="35"/>
      <c r="L29" s="31"/>
      <c r="M29" s="35"/>
      <c r="N29" s="31"/>
      <c r="O29" s="35"/>
      <c r="P29" s="43"/>
      <c r="Q29" s="46">
        <f t="shared" ref="Q29:Q39" si="0">IF(C$23=T$23,SUM(C29+E29+G29+I29+K29+M29+O29),IF(C$23=T$24,SUM((C29*D29)+(E29*F29)+(G29*H29)+(I29*J29)+(K29*L29)+(M29*N29)+(O29*P29)),""))</f>
        <v>0</v>
      </c>
    </row>
    <row r="30" spans="2:22">
      <c r="B30" s="25">
        <v>3</v>
      </c>
      <c r="C30" s="27"/>
      <c r="D30" s="31"/>
      <c r="E30" s="27"/>
      <c r="F30" s="31"/>
      <c r="G30" s="27"/>
      <c r="H30" s="31"/>
      <c r="I30" s="35"/>
      <c r="J30" s="31"/>
      <c r="K30" s="35"/>
      <c r="L30" s="31"/>
      <c r="M30" s="35"/>
      <c r="N30" s="31"/>
      <c r="O30" s="35"/>
      <c r="P30" s="43"/>
      <c r="Q30" s="46">
        <f t="shared" si="0"/>
        <v>0</v>
      </c>
    </row>
    <row r="31" spans="2:22">
      <c r="B31" s="25">
        <v>4</v>
      </c>
      <c r="C31" s="27"/>
      <c r="D31" s="31"/>
      <c r="E31" s="27"/>
      <c r="F31" s="31"/>
      <c r="G31" s="27"/>
      <c r="H31" s="31"/>
      <c r="I31" s="35"/>
      <c r="J31" s="31"/>
      <c r="K31" s="35"/>
      <c r="L31" s="31"/>
      <c r="M31" s="35"/>
      <c r="N31" s="31"/>
      <c r="O31" s="35"/>
      <c r="P31" s="43"/>
      <c r="Q31" s="46">
        <f t="shared" si="0"/>
        <v>0</v>
      </c>
    </row>
    <row r="32" spans="2:22">
      <c r="B32" s="25">
        <v>5</v>
      </c>
      <c r="C32" s="27"/>
      <c r="D32" s="31"/>
      <c r="E32" s="27"/>
      <c r="F32" s="31"/>
      <c r="G32" s="27"/>
      <c r="H32" s="31"/>
      <c r="I32" s="35"/>
      <c r="J32" s="31"/>
      <c r="K32" s="35"/>
      <c r="L32" s="31"/>
      <c r="M32" s="35"/>
      <c r="N32" s="31"/>
      <c r="O32" s="35"/>
      <c r="P32" s="43"/>
      <c r="Q32" s="46">
        <f t="shared" si="0"/>
        <v>0</v>
      </c>
    </row>
    <row r="33" spans="2:17">
      <c r="B33" s="25">
        <v>6</v>
      </c>
      <c r="C33" s="27"/>
      <c r="D33" s="31"/>
      <c r="E33" s="27"/>
      <c r="F33" s="31"/>
      <c r="G33" s="27"/>
      <c r="H33" s="31"/>
      <c r="I33" s="35"/>
      <c r="J33" s="31"/>
      <c r="K33" s="35"/>
      <c r="L33" s="31"/>
      <c r="M33" s="35"/>
      <c r="N33" s="31"/>
      <c r="O33" s="35"/>
      <c r="P33" s="43"/>
      <c r="Q33" s="46">
        <f t="shared" si="0"/>
        <v>0</v>
      </c>
    </row>
    <row r="34" spans="2:17">
      <c r="B34" s="25">
        <v>7</v>
      </c>
      <c r="C34" s="27"/>
      <c r="D34" s="31"/>
      <c r="E34" s="27"/>
      <c r="F34" s="31"/>
      <c r="G34" s="27"/>
      <c r="H34" s="31"/>
      <c r="I34" s="35"/>
      <c r="J34" s="31"/>
      <c r="K34" s="35"/>
      <c r="L34" s="31"/>
      <c r="M34" s="35"/>
      <c r="N34" s="31"/>
      <c r="O34" s="35"/>
      <c r="P34" s="43"/>
      <c r="Q34" s="46">
        <f t="shared" si="0"/>
        <v>0</v>
      </c>
    </row>
    <row r="35" spans="2:17">
      <c r="B35" s="25">
        <v>8</v>
      </c>
      <c r="C35" s="27"/>
      <c r="D35" s="31"/>
      <c r="E35" s="27"/>
      <c r="F35" s="31"/>
      <c r="G35" s="27"/>
      <c r="H35" s="31"/>
      <c r="I35" s="35"/>
      <c r="J35" s="31"/>
      <c r="K35" s="35"/>
      <c r="L35" s="31"/>
      <c r="M35" s="35"/>
      <c r="N35" s="31"/>
      <c r="O35" s="35"/>
      <c r="P35" s="43"/>
      <c r="Q35" s="46">
        <f t="shared" si="0"/>
        <v>0</v>
      </c>
    </row>
    <row r="36" spans="2:17">
      <c r="B36" s="25">
        <v>9</v>
      </c>
      <c r="C36" s="27"/>
      <c r="D36" s="31"/>
      <c r="E36" s="27"/>
      <c r="F36" s="31"/>
      <c r="G36" s="27"/>
      <c r="H36" s="31"/>
      <c r="I36" s="35"/>
      <c r="J36" s="31"/>
      <c r="K36" s="35"/>
      <c r="L36" s="31"/>
      <c r="M36" s="35"/>
      <c r="N36" s="31"/>
      <c r="O36" s="35"/>
      <c r="P36" s="43"/>
      <c r="Q36" s="46">
        <f t="shared" si="0"/>
        <v>0</v>
      </c>
    </row>
    <row r="37" spans="2:17">
      <c r="B37" s="25">
        <v>10</v>
      </c>
      <c r="C37" s="27"/>
      <c r="D37" s="31"/>
      <c r="E37" s="27"/>
      <c r="F37" s="31"/>
      <c r="G37" s="27"/>
      <c r="H37" s="31"/>
      <c r="I37" s="35"/>
      <c r="J37" s="31"/>
      <c r="K37" s="35"/>
      <c r="L37" s="31"/>
      <c r="M37" s="35"/>
      <c r="N37" s="31"/>
      <c r="O37" s="35"/>
      <c r="P37" s="43"/>
      <c r="Q37" s="46">
        <f t="shared" si="0"/>
        <v>0</v>
      </c>
    </row>
    <row r="38" spans="2:17">
      <c r="B38" s="25">
        <v>11</v>
      </c>
      <c r="C38" s="27"/>
      <c r="D38" s="31"/>
      <c r="E38" s="27"/>
      <c r="F38" s="31"/>
      <c r="G38" s="27"/>
      <c r="H38" s="31"/>
      <c r="I38" s="35"/>
      <c r="J38" s="31"/>
      <c r="K38" s="35"/>
      <c r="L38" s="31"/>
      <c r="M38" s="35"/>
      <c r="N38" s="31"/>
      <c r="O38" s="35"/>
      <c r="P38" s="43"/>
      <c r="Q38" s="46">
        <f t="shared" si="0"/>
        <v>0</v>
      </c>
    </row>
    <row r="39" spans="2:17">
      <c r="B39" s="25">
        <v>12</v>
      </c>
      <c r="C39" s="28"/>
      <c r="D39" s="32"/>
      <c r="E39" s="28"/>
      <c r="F39" s="32"/>
      <c r="G39" s="28"/>
      <c r="H39" s="32"/>
      <c r="I39" s="36"/>
      <c r="J39" s="32"/>
      <c r="K39" s="36"/>
      <c r="L39" s="32"/>
      <c r="M39" s="36"/>
      <c r="N39" s="32"/>
      <c r="O39" s="36"/>
      <c r="P39" s="44"/>
      <c r="Q39" s="46">
        <f t="shared" si="0"/>
        <v>0</v>
      </c>
    </row>
    <row r="40" spans="2:17">
      <c r="B40" s="37" t="s">
        <v>0</v>
      </c>
      <c r="C40" s="46">
        <f>IF($C23=$T23,SUM(C28:C39),SUMPRODUCT(C28:C39,D28:D39))</f>
        <v>0</v>
      </c>
      <c r="D40" s="8"/>
      <c r="E40" s="46">
        <f>IF($C23=$T23,SUM(E28:E39),SUMPRODUCT(E28:E39,F28:F39))</f>
        <v>0</v>
      </c>
      <c r="F40" s="29"/>
      <c r="G40" s="46">
        <f>IF($C23=$T23,SUM(G28:G39),SUMPRODUCT(G28:G39,H28:H39))</f>
        <v>0</v>
      </c>
      <c r="H40" s="29"/>
      <c r="I40" s="46">
        <f>IF($C23=$T23,SUM(I28:I39),SUMPRODUCT(I28:I39,J28:J39))</f>
        <v>0</v>
      </c>
      <c r="J40" s="29"/>
      <c r="K40" s="46">
        <f>IF($C23=$T23,SUM(K28:K39),SUMPRODUCT(K28:K39,L28:L39))</f>
        <v>0</v>
      </c>
      <c r="L40" s="29"/>
      <c r="M40" s="46">
        <f>IF($C23=$T23,SUM(M28:M39),SUMPRODUCT(M28:M39,N28:N39))</f>
        <v>0</v>
      </c>
      <c r="N40" s="29"/>
      <c r="O40" s="46">
        <f>IF($C23=$T23,SUM(O28:O39),SUMPRODUCT(O28:O39,P28:P39))</f>
        <v>0</v>
      </c>
      <c r="P40" s="29"/>
      <c r="Q40" s="46">
        <f>SUM(C40:P40)</f>
        <v>0</v>
      </c>
    </row>
    <row r="41" spans="2:17">
      <c r="B41" s="8"/>
      <c r="C41" s="8"/>
      <c r="D41" s="8"/>
      <c r="E41" s="8"/>
      <c r="F41" s="8"/>
      <c r="G41" s="8"/>
      <c r="H41" s="8"/>
      <c r="I41" s="8"/>
      <c r="J41" s="8"/>
      <c r="K41" s="8"/>
      <c r="L41" s="8"/>
      <c r="M41" s="8"/>
      <c r="N41" s="8"/>
      <c r="O41" s="8"/>
      <c r="P41" s="8"/>
      <c r="Q41" s="8"/>
    </row>
    <row r="42" spans="2:17">
      <c r="B42" s="8"/>
      <c r="C42" s="8"/>
      <c r="D42" s="8"/>
      <c r="E42" s="8"/>
      <c r="F42" s="8"/>
      <c r="G42" s="8"/>
      <c r="H42" s="8"/>
      <c r="I42" s="8"/>
      <c r="J42" s="8"/>
      <c r="K42" s="8"/>
      <c r="L42" s="8"/>
      <c r="M42" s="8"/>
      <c r="N42" s="8"/>
      <c r="O42" s="8"/>
      <c r="P42" s="8"/>
      <c r="Q42" s="8"/>
    </row>
    <row r="43" spans="2:17" ht="15.75">
      <c r="B43" s="127" t="s">
        <v>36</v>
      </c>
      <c r="C43" s="127"/>
      <c r="D43" s="127"/>
      <c r="E43" s="127"/>
      <c r="F43" s="127"/>
      <c r="G43" s="127"/>
      <c r="H43" s="127"/>
      <c r="I43" s="127"/>
      <c r="J43" s="127"/>
      <c r="K43" s="127"/>
      <c r="L43" s="127"/>
      <c r="M43" s="127"/>
      <c r="N43" s="127"/>
      <c r="O43" s="127"/>
      <c r="P43" s="127"/>
      <c r="Q43" s="127"/>
    </row>
    <row r="44" spans="2:17" ht="15.75">
      <c r="B44" s="33"/>
      <c r="C44" s="33"/>
      <c r="D44" s="33"/>
      <c r="E44" s="33"/>
      <c r="F44" s="33"/>
      <c r="G44" s="33"/>
      <c r="H44" s="33"/>
      <c r="I44" s="33"/>
      <c r="J44" s="33"/>
      <c r="K44" s="33"/>
      <c r="L44" s="33"/>
      <c r="M44" s="33"/>
      <c r="N44" s="33"/>
      <c r="O44" s="33"/>
      <c r="P44" s="33"/>
      <c r="Q44" s="33"/>
    </row>
    <row r="45" spans="2:17" ht="15.75">
      <c r="B45" s="130" t="s">
        <v>26</v>
      </c>
      <c r="C45" s="130"/>
      <c r="D45" s="130"/>
      <c r="E45" s="130"/>
      <c r="F45" s="130"/>
      <c r="G45" s="130"/>
      <c r="H45" s="130"/>
      <c r="I45" s="33"/>
      <c r="J45" s="33"/>
      <c r="K45" s="33"/>
      <c r="L45" s="33"/>
      <c r="M45" s="33"/>
      <c r="N45" s="33"/>
      <c r="O45" s="33"/>
      <c r="P45" s="33"/>
      <c r="Q45" s="33"/>
    </row>
    <row r="46" spans="2:17">
      <c r="B46" s="8"/>
      <c r="C46" s="8"/>
      <c r="D46" s="8"/>
      <c r="E46" s="8"/>
      <c r="F46" s="8"/>
      <c r="G46" s="8"/>
      <c r="H46" s="8"/>
      <c r="I46" s="8"/>
      <c r="J46" s="8"/>
      <c r="K46" s="8"/>
      <c r="L46" s="8"/>
      <c r="M46" s="8"/>
      <c r="N46" s="8"/>
      <c r="O46" s="8"/>
      <c r="P46" s="8"/>
      <c r="Q46" s="8"/>
    </row>
    <row r="47" spans="2:17">
      <c r="B47" s="8"/>
      <c r="C47" s="8"/>
      <c r="D47" s="8"/>
      <c r="E47" s="123" t="s">
        <v>53</v>
      </c>
      <c r="F47" s="123"/>
      <c r="G47" s="8"/>
      <c r="H47" s="8"/>
      <c r="I47" s="8"/>
      <c r="J47" s="8"/>
      <c r="K47" s="8"/>
      <c r="L47" s="8"/>
      <c r="M47" s="8"/>
      <c r="N47" s="8"/>
      <c r="O47" s="8"/>
      <c r="P47" s="8"/>
      <c r="Q47" s="8"/>
    </row>
    <row r="48" spans="2:17" ht="14.25" customHeight="1">
      <c r="B48" s="120" t="s">
        <v>47</v>
      </c>
      <c r="C48" s="120"/>
      <c r="D48" s="120"/>
      <c r="E48" s="126">
        <v>0.9</v>
      </c>
      <c r="F48" s="126"/>
      <c r="G48" s="8"/>
      <c r="H48" s="8"/>
      <c r="I48" s="8"/>
      <c r="J48" s="8"/>
      <c r="K48" s="8"/>
      <c r="L48" s="8"/>
      <c r="M48" s="8"/>
      <c r="N48" s="8"/>
      <c r="O48" s="8"/>
      <c r="P48" s="8"/>
      <c r="Q48" s="8"/>
    </row>
    <row r="49" spans="2:17" ht="14.25" customHeight="1">
      <c r="B49" s="120" t="s">
        <v>48</v>
      </c>
      <c r="C49" s="120"/>
      <c r="D49" s="120"/>
      <c r="E49" s="126">
        <v>0.5</v>
      </c>
      <c r="F49" s="126"/>
      <c r="G49" s="8"/>
      <c r="H49" s="8"/>
      <c r="I49" s="8"/>
      <c r="J49" s="8"/>
      <c r="K49" s="8"/>
      <c r="L49" s="8"/>
      <c r="M49" s="8"/>
      <c r="N49" s="8"/>
      <c r="O49" s="8"/>
      <c r="P49" s="8"/>
      <c r="Q49" s="8"/>
    </row>
    <row r="50" spans="2:17">
      <c r="B50" s="8"/>
      <c r="C50" s="8"/>
      <c r="D50" s="8"/>
      <c r="E50" s="8"/>
      <c r="F50" s="8"/>
      <c r="G50" s="8"/>
      <c r="H50" s="8"/>
      <c r="I50" s="8"/>
      <c r="J50" s="8"/>
      <c r="K50" s="8"/>
      <c r="L50" s="8"/>
      <c r="M50" s="8"/>
      <c r="N50" s="8"/>
      <c r="O50" s="8"/>
      <c r="P50" s="8"/>
      <c r="Q50" s="8"/>
    </row>
    <row r="51" spans="2:17" ht="42.75" customHeight="1">
      <c r="B51" s="120" t="s">
        <v>7</v>
      </c>
      <c r="C51" s="120"/>
      <c r="D51" s="120"/>
      <c r="E51" s="110" t="s">
        <v>30</v>
      </c>
      <c r="F51" s="110"/>
      <c r="G51" s="110" t="s">
        <v>27</v>
      </c>
      <c r="H51" s="110"/>
      <c r="I51" s="111" t="s">
        <v>28</v>
      </c>
      <c r="J51" s="112"/>
      <c r="K51" s="112" t="s">
        <v>49</v>
      </c>
      <c r="L51" s="110"/>
      <c r="M51" s="110" t="s">
        <v>29</v>
      </c>
      <c r="N51" s="110"/>
      <c r="O51" s="38" t="s">
        <v>0</v>
      </c>
      <c r="P51" s="110" t="s">
        <v>31</v>
      </c>
      <c r="Q51" s="110"/>
    </row>
    <row r="52" spans="2:17" ht="14.25" customHeight="1">
      <c r="B52" s="120" t="str">
        <f>C26</f>
        <v>General Waste</v>
      </c>
      <c r="C52" s="120"/>
      <c r="D52" s="120"/>
      <c r="E52" s="131" t="str">
        <f>CONCATENATE(C40,"kg")</f>
        <v>0kg</v>
      </c>
      <c r="F52" s="131"/>
      <c r="G52" s="154"/>
      <c r="H52" s="155"/>
      <c r="I52" s="156"/>
      <c r="J52" s="155"/>
      <c r="K52" s="157"/>
      <c r="L52" s="158"/>
      <c r="M52" s="159"/>
      <c r="N52" s="151"/>
      <c r="O52" s="51" t="str">
        <f>IF(SUM(G52:N52)=1,SUM(G52:N52),"Must=100%")</f>
        <v>Must=100%</v>
      </c>
      <c r="P52" s="135">
        <f>C$40*(G52+I52*E$48+K52*E$49)</f>
        <v>0</v>
      </c>
      <c r="Q52" s="136"/>
    </row>
    <row r="53" spans="2:17" ht="14.25" customHeight="1">
      <c r="B53" s="120">
        <f>E26</f>
        <v>0</v>
      </c>
      <c r="C53" s="120"/>
      <c r="D53" s="120"/>
      <c r="E53" s="139" t="str">
        <f>CONCATENATE(E40,"kg")</f>
        <v>0kg</v>
      </c>
      <c r="F53" s="140"/>
      <c r="G53" s="145"/>
      <c r="H53" s="146"/>
      <c r="I53" s="147"/>
      <c r="J53" s="146"/>
      <c r="K53" s="148"/>
      <c r="L53" s="149"/>
      <c r="M53" s="150"/>
      <c r="N53" s="151"/>
      <c r="O53" s="51" t="str">
        <f t="shared" ref="O53:O58" si="1">IF(SUM(G53:N53)=1,SUM(G53:N53),"Must=100%")</f>
        <v>Must=100%</v>
      </c>
      <c r="P53" s="135">
        <f>E$40*(G53+I53*E$48+K53*E$49)</f>
        <v>0</v>
      </c>
      <c r="Q53" s="136"/>
    </row>
    <row r="54" spans="2:17" ht="14.25" customHeight="1">
      <c r="B54" s="120">
        <f>G26</f>
        <v>0</v>
      </c>
      <c r="C54" s="120"/>
      <c r="D54" s="120"/>
      <c r="E54" s="137" t="str">
        <f>CONCATENATE(G40,"kg")</f>
        <v>0kg</v>
      </c>
      <c r="F54" s="138"/>
      <c r="G54" s="145"/>
      <c r="H54" s="146"/>
      <c r="I54" s="147"/>
      <c r="J54" s="146"/>
      <c r="K54" s="148"/>
      <c r="L54" s="149"/>
      <c r="M54" s="150"/>
      <c r="N54" s="151"/>
      <c r="O54" s="51" t="str">
        <f t="shared" si="1"/>
        <v>Must=100%</v>
      </c>
      <c r="P54" s="135">
        <f>G$40*(G54+I54*E$48+K54*E$49)</f>
        <v>0</v>
      </c>
      <c r="Q54" s="136"/>
    </row>
    <row r="55" spans="2:17" ht="14.25" customHeight="1">
      <c r="B55" s="120">
        <f>I26</f>
        <v>0</v>
      </c>
      <c r="C55" s="120"/>
      <c r="D55" s="120"/>
      <c r="E55" s="137" t="str">
        <f>CONCATENATE(I40,"kg")</f>
        <v>0kg</v>
      </c>
      <c r="F55" s="138"/>
      <c r="G55" s="145"/>
      <c r="H55" s="146"/>
      <c r="I55" s="147"/>
      <c r="J55" s="146"/>
      <c r="K55" s="148"/>
      <c r="L55" s="149"/>
      <c r="M55" s="150"/>
      <c r="N55" s="151"/>
      <c r="O55" s="51" t="str">
        <f t="shared" si="1"/>
        <v>Must=100%</v>
      </c>
      <c r="P55" s="135">
        <f>I$40*(G55+I55*E$48+K55*E$49)</f>
        <v>0</v>
      </c>
      <c r="Q55" s="136"/>
    </row>
    <row r="56" spans="2:17" ht="14.25" customHeight="1">
      <c r="B56" s="120">
        <f>K26</f>
        <v>0</v>
      </c>
      <c r="C56" s="120"/>
      <c r="D56" s="120"/>
      <c r="E56" s="137" t="str">
        <f>CONCATENATE(K40,"kg")</f>
        <v>0kg</v>
      </c>
      <c r="F56" s="138"/>
      <c r="G56" s="145"/>
      <c r="H56" s="146"/>
      <c r="I56" s="147"/>
      <c r="J56" s="146"/>
      <c r="K56" s="148"/>
      <c r="L56" s="149"/>
      <c r="M56" s="150"/>
      <c r="N56" s="151"/>
      <c r="O56" s="51" t="str">
        <f t="shared" si="1"/>
        <v>Must=100%</v>
      </c>
      <c r="P56" s="135">
        <f>K$40*(G56+I56*E$48+K56*E$49)</f>
        <v>0</v>
      </c>
      <c r="Q56" s="136"/>
    </row>
    <row r="57" spans="2:17" ht="14.25" customHeight="1">
      <c r="B57" s="120">
        <f>M26</f>
        <v>0</v>
      </c>
      <c r="C57" s="120"/>
      <c r="D57" s="120"/>
      <c r="E57" s="137" t="str">
        <f>CONCATENATE(M40,"kg")</f>
        <v>0kg</v>
      </c>
      <c r="F57" s="138"/>
      <c r="G57" s="145"/>
      <c r="H57" s="146"/>
      <c r="I57" s="147"/>
      <c r="J57" s="146"/>
      <c r="K57" s="152"/>
      <c r="L57" s="153"/>
      <c r="M57" s="150"/>
      <c r="N57" s="151"/>
      <c r="O57" s="51" t="str">
        <f t="shared" si="1"/>
        <v>Must=100%</v>
      </c>
      <c r="P57" s="135">
        <f>M$40*(G57+I57*E$48+K57*E$49)</f>
        <v>0</v>
      </c>
      <c r="Q57" s="136"/>
    </row>
    <row r="58" spans="2:17" ht="14.25" customHeight="1">
      <c r="B58" s="120">
        <f>O26</f>
        <v>0</v>
      </c>
      <c r="C58" s="120"/>
      <c r="D58" s="120"/>
      <c r="E58" s="131" t="str">
        <f>CONCATENATE(O40,"kg")</f>
        <v>0kg</v>
      </c>
      <c r="F58" s="123"/>
      <c r="G58" s="145"/>
      <c r="H58" s="146"/>
      <c r="I58" s="147"/>
      <c r="J58" s="146"/>
      <c r="K58" s="148"/>
      <c r="L58" s="149"/>
      <c r="M58" s="150"/>
      <c r="N58" s="151"/>
      <c r="O58" s="51" t="str">
        <f t="shared" si="1"/>
        <v>Must=100%</v>
      </c>
      <c r="P58" s="135">
        <f>O$40*(G58+I58*E$48+K58*E$49)</f>
        <v>0</v>
      </c>
      <c r="Q58" s="136"/>
    </row>
    <row r="59" spans="2:17">
      <c r="B59" s="8"/>
      <c r="C59" s="8"/>
      <c r="D59" s="8"/>
      <c r="E59" s="8"/>
      <c r="F59" s="8"/>
      <c r="G59" s="8"/>
      <c r="H59" s="8"/>
      <c r="I59" s="8"/>
      <c r="J59" s="8"/>
      <c r="K59" s="8"/>
      <c r="L59" s="8"/>
      <c r="M59" s="8"/>
      <c r="N59" s="8"/>
      <c r="O59" s="38" t="s">
        <v>0</v>
      </c>
      <c r="P59" s="135">
        <f>SUM(P52:Q58)</f>
        <v>0</v>
      </c>
      <c r="Q59" s="136"/>
    </row>
    <row r="60" spans="2:17">
      <c r="B60" s="8"/>
      <c r="C60" s="8"/>
      <c r="D60" s="8"/>
      <c r="E60" s="8"/>
      <c r="F60" s="8"/>
      <c r="G60" s="8"/>
      <c r="H60" s="8"/>
      <c r="I60" s="8"/>
      <c r="J60" s="8"/>
      <c r="K60" s="8"/>
      <c r="L60" s="8"/>
      <c r="M60" s="8"/>
      <c r="N60" s="8"/>
      <c r="O60" s="8"/>
      <c r="P60" s="8"/>
      <c r="Q60" s="8"/>
    </row>
    <row r="61" spans="2:17" ht="15.75">
      <c r="B61" s="127" t="s">
        <v>34</v>
      </c>
      <c r="C61" s="127"/>
      <c r="D61" s="127"/>
      <c r="E61" s="127"/>
      <c r="F61" s="127"/>
      <c r="G61" s="127"/>
      <c r="H61" s="127"/>
      <c r="I61" s="127"/>
      <c r="J61" s="127"/>
      <c r="K61" s="127"/>
      <c r="L61" s="127"/>
      <c r="M61" s="127"/>
      <c r="N61" s="127"/>
      <c r="O61" s="127"/>
      <c r="P61" s="127"/>
      <c r="Q61" s="127"/>
    </row>
    <row r="62" spans="2:17">
      <c r="B62" s="8"/>
      <c r="C62" s="8"/>
      <c r="D62" s="8"/>
      <c r="E62" s="8"/>
      <c r="F62" s="8"/>
      <c r="G62" s="8"/>
      <c r="H62" s="8"/>
      <c r="I62" s="8"/>
      <c r="J62" s="8"/>
      <c r="K62" s="8"/>
      <c r="L62" s="8"/>
      <c r="M62" s="8"/>
      <c r="N62" s="8"/>
      <c r="O62" s="8"/>
      <c r="P62" s="8"/>
      <c r="Q62" s="8"/>
    </row>
    <row r="63" spans="2:17" ht="28.35" customHeight="1">
      <c r="B63" s="8"/>
      <c r="C63" s="8"/>
      <c r="D63" s="8"/>
      <c r="E63" s="110" t="s">
        <v>59</v>
      </c>
      <c r="F63" s="110"/>
      <c r="G63" s="110" t="s">
        <v>60</v>
      </c>
      <c r="H63" s="110"/>
      <c r="I63" s="110" t="s">
        <v>61</v>
      </c>
      <c r="J63" s="110"/>
      <c r="K63" s="8"/>
      <c r="L63" s="8"/>
      <c r="M63" s="8"/>
      <c r="N63" s="8"/>
      <c r="O63" s="8"/>
      <c r="P63" s="8"/>
      <c r="Q63" s="8"/>
    </row>
    <row r="64" spans="2:17">
      <c r="B64" s="120" t="s">
        <v>30</v>
      </c>
      <c r="C64" s="120"/>
      <c r="D64" s="120"/>
      <c r="E64" s="108">
        <f>Q40</f>
        <v>0</v>
      </c>
      <c r="F64" s="109"/>
      <c r="G64" s="108" t="e">
        <f>E64/C$6</f>
        <v>#DIV/0!</v>
      </c>
      <c r="H64" s="109"/>
      <c r="I64" s="108" t="e">
        <f>E64/C$7</f>
        <v>#DIV/0!</v>
      </c>
      <c r="J64" s="109"/>
      <c r="K64" s="8"/>
      <c r="L64" s="8"/>
      <c r="M64" s="8"/>
      <c r="N64" s="8"/>
      <c r="O64" s="8"/>
      <c r="P64" s="8"/>
      <c r="Q64" s="8"/>
    </row>
    <row r="65" spans="2:17">
      <c r="B65" s="120" t="s">
        <v>35</v>
      </c>
      <c r="C65" s="120"/>
      <c r="D65" s="120"/>
      <c r="E65" s="108">
        <f>P59</f>
        <v>0</v>
      </c>
      <c r="F65" s="109"/>
      <c r="G65" s="108" t="e">
        <f t="shared" ref="G65:G66" si="2">E65/C$6</f>
        <v>#DIV/0!</v>
      </c>
      <c r="H65" s="109"/>
      <c r="I65" s="108" t="e">
        <f t="shared" ref="I65:I66" si="3">E65/C$7</f>
        <v>#DIV/0!</v>
      </c>
      <c r="J65" s="109"/>
      <c r="K65" s="8"/>
      <c r="L65" s="8"/>
      <c r="M65" s="8"/>
      <c r="N65" s="8"/>
      <c r="O65" s="8"/>
      <c r="P65" s="8"/>
      <c r="Q65" s="8"/>
    </row>
    <row r="66" spans="2:17">
      <c r="B66" s="120" t="s">
        <v>51</v>
      </c>
      <c r="C66" s="120"/>
      <c r="D66" s="120"/>
      <c r="E66" s="108">
        <f>E64-E65</f>
        <v>0</v>
      </c>
      <c r="F66" s="109"/>
      <c r="G66" s="108" t="e">
        <f t="shared" si="2"/>
        <v>#DIV/0!</v>
      </c>
      <c r="H66" s="109"/>
      <c r="I66" s="108" t="e">
        <f t="shared" si="3"/>
        <v>#DIV/0!</v>
      </c>
      <c r="J66" s="109"/>
      <c r="K66" s="8"/>
      <c r="L66" s="8"/>
      <c r="M66" s="8"/>
      <c r="N66" s="8"/>
      <c r="O66" s="8"/>
      <c r="P66" s="8"/>
      <c r="Q66" s="8"/>
    </row>
    <row r="67" spans="2:17">
      <c r="B67" s="120" t="s">
        <v>52</v>
      </c>
      <c r="C67" s="120"/>
      <c r="D67" s="120"/>
      <c r="E67" s="141" t="e">
        <f>E65/E64</f>
        <v>#DIV/0!</v>
      </c>
      <c r="F67" s="142"/>
      <c r="I67" s="8"/>
      <c r="J67" s="8"/>
      <c r="K67" s="8"/>
      <c r="L67" s="8"/>
      <c r="M67" s="8"/>
      <c r="N67" s="8"/>
      <c r="O67" s="8"/>
      <c r="P67" s="8"/>
      <c r="Q67" s="8"/>
    </row>
    <row r="68" spans="2:17">
      <c r="B68" s="54"/>
      <c r="C68" s="54"/>
      <c r="D68" s="54"/>
      <c r="E68" s="8"/>
      <c r="F68" s="8"/>
      <c r="G68" s="8"/>
      <c r="H68" s="8"/>
      <c r="I68" s="8"/>
      <c r="J68" s="8"/>
      <c r="K68" s="8"/>
      <c r="L68" s="8"/>
      <c r="M68" s="8"/>
      <c r="N68" s="8"/>
      <c r="O68" s="8"/>
      <c r="P68" s="8"/>
      <c r="Q68" s="8"/>
    </row>
  </sheetData>
  <sheetProtection password="E6B1" sheet="1" objects="1" scenarios="1"/>
  <mergeCells count="102">
    <mergeCell ref="C12:D12"/>
    <mergeCell ref="E12:K12"/>
    <mergeCell ref="C13:D13"/>
    <mergeCell ref="C14:D14"/>
    <mergeCell ref="C15:D15"/>
    <mergeCell ref="C17:D17"/>
    <mergeCell ref="C18:D18"/>
    <mergeCell ref="C19:D19"/>
    <mergeCell ref="B21:Q21"/>
    <mergeCell ref="C16:D16"/>
    <mergeCell ref="D23:K23"/>
    <mergeCell ref="B26:B27"/>
    <mergeCell ref="C26:D26"/>
    <mergeCell ref="E26:F26"/>
    <mergeCell ref="G26:H26"/>
    <mergeCell ref="I26:J26"/>
    <mergeCell ref="K26:L26"/>
    <mergeCell ref="B48:D48"/>
    <mergeCell ref="E48:F48"/>
    <mergeCell ref="B49:D49"/>
    <mergeCell ref="E49:F49"/>
    <mergeCell ref="B51:D51"/>
    <mergeCell ref="E51:F51"/>
    <mergeCell ref="M26:N26"/>
    <mergeCell ref="O26:P26"/>
    <mergeCell ref="Q26:Q27"/>
    <mergeCell ref="B43:Q43"/>
    <mergeCell ref="B45:H45"/>
    <mergeCell ref="E47:F47"/>
    <mergeCell ref="G51:H51"/>
    <mergeCell ref="I51:J51"/>
    <mergeCell ref="K51:L51"/>
    <mergeCell ref="M51:N51"/>
    <mergeCell ref="P51:Q51"/>
    <mergeCell ref="B52:D52"/>
    <mergeCell ref="E52:F52"/>
    <mergeCell ref="G52:H52"/>
    <mergeCell ref="I52:J52"/>
    <mergeCell ref="K52:L52"/>
    <mergeCell ref="M52:N52"/>
    <mergeCell ref="P52:Q52"/>
    <mergeCell ref="B53:D53"/>
    <mergeCell ref="E53:F53"/>
    <mergeCell ref="G53:H53"/>
    <mergeCell ref="I53:J53"/>
    <mergeCell ref="K53:L53"/>
    <mergeCell ref="M53:N53"/>
    <mergeCell ref="P53:Q53"/>
    <mergeCell ref="P54:Q54"/>
    <mergeCell ref="B55:D55"/>
    <mergeCell ref="E55:F55"/>
    <mergeCell ref="G55:H55"/>
    <mergeCell ref="I55:J55"/>
    <mergeCell ref="K55:L55"/>
    <mergeCell ref="M55:N55"/>
    <mergeCell ref="P55:Q55"/>
    <mergeCell ref="B54:D54"/>
    <mergeCell ref="E54:F54"/>
    <mergeCell ref="G54:H54"/>
    <mergeCell ref="I54:J54"/>
    <mergeCell ref="K54:L54"/>
    <mergeCell ref="M54:N54"/>
    <mergeCell ref="P56:Q56"/>
    <mergeCell ref="B57:D57"/>
    <mergeCell ref="E57:F57"/>
    <mergeCell ref="G57:H57"/>
    <mergeCell ref="I57:J57"/>
    <mergeCell ref="K57:L57"/>
    <mergeCell ref="M57:N57"/>
    <mergeCell ref="P57:Q57"/>
    <mergeCell ref="B56:D56"/>
    <mergeCell ref="E56:F56"/>
    <mergeCell ref="G56:H56"/>
    <mergeCell ref="I56:J56"/>
    <mergeCell ref="K56:L56"/>
    <mergeCell ref="M56:N56"/>
    <mergeCell ref="P58:Q58"/>
    <mergeCell ref="P59:Q59"/>
    <mergeCell ref="B61:Q61"/>
    <mergeCell ref="E63:F63"/>
    <mergeCell ref="G63:H63"/>
    <mergeCell ref="I63:J63"/>
    <mergeCell ref="B58:D58"/>
    <mergeCell ref="E58:F58"/>
    <mergeCell ref="G58:H58"/>
    <mergeCell ref="I58:J58"/>
    <mergeCell ref="K58:L58"/>
    <mergeCell ref="M58:N58"/>
    <mergeCell ref="B66:D66"/>
    <mergeCell ref="E66:F66"/>
    <mergeCell ref="G66:H66"/>
    <mergeCell ref="I66:J66"/>
    <mergeCell ref="B67:D67"/>
    <mergeCell ref="E67:F67"/>
    <mergeCell ref="B64:D64"/>
    <mergeCell ref="E64:F64"/>
    <mergeCell ref="G64:H64"/>
    <mergeCell ref="I64:J64"/>
    <mergeCell ref="B65:D65"/>
    <mergeCell ref="E65:F65"/>
    <mergeCell ref="G65:H65"/>
    <mergeCell ref="I65:J65"/>
  </mergeCells>
  <conditionalFormatting sqref="D28:D39 F28:F39 H28:H39 J28:J39 L28:L39 N28:N39 P28:P39 E48:E49 K53:K58 G52 O52:O58 C13 I52 P52:P59">
    <cfRule type="expression" dxfId="44" priority="7">
      <formula>$C$23=$T$23</formula>
    </cfRule>
    <cfRule type="expression" dxfId="43" priority="15">
      <formula>$E$8=#REF!</formula>
    </cfRule>
  </conditionalFormatting>
  <conditionalFormatting sqref="D27">
    <cfRule type="expression" dxfId="42" priority="14">
      <formula>$E$8=$T$8</formula>
    </cfRule>
  </conditionalFormatting>
  <conditionalFormatting sqref="F27">
    <cfRule type="expression" dxfId="41" priority="13">
      <formula>$E$8=$T$8</formula>
    </cfRule>
  </conditionalFormatting>
  <conditionalFormatting sqref="H27">
    <cfRule type="expression" dxfId="40" priority="12">
      <formula>$E$8=$T$8</formula>
    </cfRule>
  </conditionalFormatting>
  <conditionalFormatting sqref="J27">
    <cfRule type="expression" dxfId="39" priority="11">
      <formula>$E$8=$T$8</formula>
    </cfRule>
  </conditionalFormatting>
  <conditionalFormatting sqref="L27">
    <cfRule type="expression" dxfId="38" priority="10">
      <formula>$E$8=$T$8</formula>
    </cfRule>
  </conditionalFormatting>
  <conditionalFormatting sqref="N27">
    <cfRule type="expression" dxfId="37" priority="9">
      <formula>$E$8=$T$8</formula>
    </cfRule>
  </conditionalFormatting>
  <conditionalFormatting sqref="P27">
    <cfRule type="expression" dxfId="36" priority="8">
      <formula>$E$8=$T$8</formula>
    </cfRule>
  </conditionalFormatting>
  <conditionalFormatting sqref="E64:E67">
    <cfRule type="expression" dxfId="35" priority="5">
      <formula>$C$23=$T$23</formula>
    </cfRule>
    <cfRule type="expression" dxfId="34" priority="6">
      <formula>$E$8=#REF!</formula>
    </cfRule>
  </conditionalFormatting>
  <conditionalFormatting sqref="G64:G66">
    <cfRule type="expression" dxfId="33" priority="3">
      <formula>$C$23=$T$23</formula>
    </cfRule>
    <cfRule type="expression" dxfId="32" priority="4">
      <formula>$E$8=#REF!</formula>
    </cfRule>
  </conditionalFormatting>
  <conditionalFormatting sqref="I64:I66">
    <cfRule type="expression" dxfId="31" priority="1">
      <formula>$C$23=$T$23</formula>
    </cfRule>
    <cfRule type="expression" dxfId="30" priority="2">
      <formula>$E$8=#REF!</formula>
    </cfRule>
  </conditionalFormatting>
  <dataValidations count="2">
    <dataValidation type="list" allowBlank="1" showInputMessage="1" showErrorMessage="1" sqref="C8">
      <formula1>$T$8:$T$9</formula1>
    </dataValidation>
    <dataValidation type="list" allowBlank="1" showInputMessage="1" showErrorMessage="1" sqref="C23">
      <formula1>$T$23:$T$24</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V68"/>
  <sheetViews>
    <sheetView showGridLines="0" showRowColHeaders="0" tabSelected="1" topLeftCell="A28" zoomScaleNormal="100" workbookViewId="0">
      <selection activeCell="C5" sqref="C5"/>
    </sheetView>
  </sheetViews>
  <sheetFormatPr defaultRowHeight="12.75"/>
  <cols>
    <col min="1" max="1" width="3.75" style="9" customWidth="1"/>
    <col min="2" max="2" width="35.625" style="9" customWidth="1"/>
    <col min="3" max="17" width="10.625" style="9" customWidth="1"/>
    <col min="18" max="19" width="9" style="9"/>
    <col min="20" max="20" width="25.625" style="9" hidden="1" customWidth="1"/>
    <col min="21" max="21" width="86.375" style="9" hidden="1" customWidth="1"/>
    <col min="22" max="22" width="25.625" style="9" hidden="1" customWidth="1"/>
    <col min="23" max="16384" width="9" style="9"/>
  </cols>
  <sheetData>
    <row r="1" spans="2:20" ht="83.25" customHeight="1"/>
    <row r="3" spans="2:20" ht="33.75" customHeight="1">
      <c r="B3" s="50" t="s">
        <v>63</v>
      </c>
      <c r="C3" s="50"/>
      <c r="D3" s="50"/>
      <c r="E3" s="50"/>
      <c r="F3" s="50"/>
      <c r="G3" s="50"/>
      <c r="H3" s="50"/>
      <c r="I3" s="50"/>
      <c r="J3" s="50"/>
      <c r="K3" s="50"/>
      <c r="L3" s="50"/>
      <c r="M3" s="50"/>
      <c r="N3" s="50"/>
      <c r="O3" s="50"/>
      <c r="P3" s="50"/>
      <c r="Q3" s="50"/>
    </row>
    <row r="5" spans="2:20" ht="19.5" customHeight="1">
      <c r="B5" s="52" t="s">
        <v>57</v>
      </c>
      <c r="C5" s="53"/>
    </row>
    <row r="6" spans="2:20">
      <c r="B6" s="17" t="s">
        <v>56</v>
      </c>
      <c r="C6" s="53"/>
    </row>
    <row r="7" spans="2:20">
      <c r="B7" s="17" t="s">
        <v>58</v>
      </c>
      <c r="C7" s="53"/>
    </row>
    <row r="8" spans="2:20" ht="30" customHeight="1">
      <c r="B8" s="16" t="s">
        <v>55</v>
      </c>
      <c r="C8" s="15"/>
      <c r="T8" s="14" t="s">
        <v>14</v>
      </c>
    </row>
    <row r="9" spans="2:20" ht="40.5" customHeight="1">
      <c r="B9" s="17" t="s">
        <v>16</v>
      </c>
      <c r="C9" s="41"/>
      <c r="D9" s="10"/>
      <c r="T9" s="14" t="s">
        <v>15</v>
      </c>
    </row>
    <row r="10" spans="2:20" ht="30" customHeight="1">
      <c r="B10" s="16" t="s">
        <v>17</v>
      </c>
      <c r="C10" s="18">
        <f>1-C9</f>
        <v>1</v>
      </c>
      <c r="D10" s="10"/>
    </row>
    <row r="11" spans="2:20">
      <c r="B11" s="11"/>
      <c r="C11" s="12"/>
      <c r="D11" s="12"/>
    </row>
    <row r="12" spans="2:20" ht="30" customHeight="1">
      <c r="B12" s="37" t="s">
        <v>7</v>
      </c>
      <c r="C12" s="123" t="s">
        <v>19</v>
      </c>
      <c r="D12" s="123"/>
      <c r="E12" s="121" t="s">
        <v>18</v>
      </c>
      <c r="F12" s="122"/>
      <c r="G12" s="122"/>
      <c r="H12" s="122"/>
      <c r="I12" s="122"/>
      <c r="J12" s="122"/>
      <c r="K12" s="122"/>
    </row>
    <row r="13" spans="2:20" ht="14.25" customHeight="1">
      <c r="B13" s="47">
        <v>1</v>
      </c>
      <c r="C13" s="124" t="s">
        <v>50</v>
      </c>
      <c r="D13" s="125"/>
    </row>
    <row r="14" spans="2:20">
      <c r="B14" s="47">
        <v>2</v>
      </c>
      <c r="C14" s="118"/>
      <c r="D14" s="119"/>
      <c r="E14" s="13"/>
      <c r="F14" s="11"/>
    </row>
    <row r="15" spans="2:20">
      <c r="B15" s="47">
        <v>3</v>
      </c>
      <c r="C15" s="118"/>
      <c r="D15" s="119"/>
      <c r="E15" s="13"/>
      <c r="F15" s="11"/>
    </row>
    <row r="16" spans="2:20">
      <c r="B16" s="47">
        <v>4</v>
      </c>
      <c r="C16" s="48"/>
      <c r="D16" s="49"/>
      <c r="E16" s="13"/>
      <c r="F16" s="11"/>
    </row>
    <row r="17" spans="2:22">
      <c r="B17" s="47">
        <v>5</v>
      </c>
      <c r="C17" s="118"/>
      <c r="D17" s="119"/>
      <c r="E17" s="13"/>
      <c r="F17" s="11"/>
    </row>
    <row r="18" spans="2:22">
      <c r="B18" s="47">
        <v>6</v>
      </c>
      <c r="C18" s="118"/>
      <c r="D18" s="119"/>
      <c r="E18" s="13"/>
      <c r="F18" s="11"/>
    </row>
    <row r="19" spans="2:22">
      <c r="B19" s="47">
        <v>7</v>
      </c>
      <c r="C19" s="118"/>
      <c r="D19" s="119"/>
      <c r="E19" s="13"/>
      <c r="F19" s="11"/>
    </row>
    <row r="20" spans="2:22" ht="30" customHeight="1"/>
    <row r="21" spans="2:22" ht="15.75">
      <c r="B21" s="127" t="s">
        <v>25</v>
      </c>
      <c r="C21" s="127"/>
      <c r="D21" s="127"/>
      <c r="E21" s="127"/>
      <c r="F21" s="127"/>
      <c r="G21" s="127"/>
      <c r="H21" s="127"/>
      <c r="I21" s="127"/>
      <c r="J21" s="127"/>
      <c r="K21" s="127"/>
      <c r="L21" s="127"/>
      <c r="M21" s="127"/>
      <c r="N21" s="127"/>
      <c r="O21" s="127"/>
      <c r="P21" s="127"/>
      <c r="Q21" s="127"/>
    </row>
    <row r="22" spans="2:22">
      <c r="B22" s="8"/>
      <c r="C22" s="8"/>
      <c r="D22" s="8"/>
      <c r="E22" s="8"/>
      <c r="F22" s="8"/>
      <c r="G22" s="8"/>
      <c r="H22" s="8"/>
      <c r="I22" s="8"/>
      <c r="J22" s="8"/>
      <c r="K22" s="8"/>
      <c r="L22" s="8"/>
      <c r="M22" s="8"/>
      <c r="N22" s="8"/>
      <c r="O22" s="8"/>
      <c r="P22" s="8"/>
      <c r="Q22" s="8"/>
    </row>
    <row r="23" spans="2:22" ht="25.5">
      <c r="B23" s="39" t="s">
        <v>22</v>
      </c>
      <c r="C23" s="40" t="s">
        <v>20</v>
      </c>
      <c r="D23" s="143" t="str">
        <f>IF(C23=T23,U23,IF(C23=T24,U24,""))</f>
        <v>Please enter the weight measurments ONLY for each of the waste streams in the table below.</v>
      </c>
      <c r="E23" s="144"/>
      <c r="F23" s="144"/>
      <c r="G23" s="144"/>
      <c r="H23" s="144"/>
      <c r="I23" s="144"/>
      <c r="J23" s="144"/>
      <c r="K23" s="144"/>
      <c r="L23" s="8"/>
      <c r="M23" s="8"/>
      <c r="N23" s="8"/>
      <c r="O23" s="8"/>
      <c r="P23" s="8"/>
      <c r="Q23" s="8"/>
      <c r="T23" s="20" t="s">
        <v>20</v>
      </c>
      <c r="U23" s="21" t="s">
        <v>23</v>
      </c>
      <c r="V23" s="21" t="s">
        <v>32</v>
      </c>
    </row>
    <row r="24" spans="2:22" ht="25.5">
      <c r="B24" s="8"/>
      <c r="C24" s="8"/>
      <c r="D24" s="8"/>
      <c r="E24" s="8"/>
      <c r="F24" s="8"/>
      <c r="G24" s="8"/>
      <c r="H24" s="8"/>
      <c r="I24" s="8"/>
      <c r="J24" s="8"/>
      <c r="K24" s="8"/>
      <c r="L24" s="8"/>
      <c r="M24" s="8"/>
      <c r="N24" s="8"/>
      <c r="O24" s="8"/>
      <c r="P24" s="8"/>
      <c r="Q24" s="8"/>
      <c r="T24" s="20" t="s">
        <v>21</v>
      </c>
      <c r="U24" s="21" t="s">
        <v>24</v>
      </c>
      <c r="V24" s="21" t="s">
        <v>8</v>
      </c>
    </row>
    <row r="25" spans="2:22">
      <c r="B25" s="8"/>
      <c r="C25" s="8"/>
      <c r="D25" s="8"/>
      <c r="E25" s="8"/>
      <c r="F25" s="8"/>
      <c r="G25" s="8"/>
      <c r="H25" s="8"/>
      <c r="I25" s="8"/>
      <c r="J25" s="8"/>
      <c r="K25" s="8"/>
      <c r="L25" s="8"/>
      <c r="M25" s="8"/>
      <c r="N25" s="8"/>
      <c r="O25" s="8"/>
      <c r="P25" s="8"/>
      <c r="Q25" s="8"/>
    </row>
    <row r="26" spans="2:22" ht="12.75" customHeight="1">
      <c r="B26" s="110" t="s">
        <v>46</v>
      </c>
      <c r="C26" s="129" t="str">
        <f>C13</f>
        <v>General Waste</v>
      </c>
      <c r="D26" s="110"/>
      <c r="E26" s="110">
        <f>C14</f>
        <v>0</v>
      </c>
      <c r="F26" s="110"/>
      <c r="G26" s="110">
        <f>C15</f>
        <v>0</v>
      </c>
      <c r="H26" s="110"/>
      <c r="I26" s="110">
        <f>C16</f>
        <v>0</v>
      </c>
      <c r="J26" s="110"/>
      <c r="K26" s="110">
        <f>C17</f>
        <v>0</v>
      </c>
      <c r="L26" s="110"/>
      <c r="M26" s="110">
        <f>C18</f>
        <v>0</v>
      </c>
      <c r="N26" s="110"/>
      <c r="O26" s="110">
        <f>C19</f>
        <v>0</v>
      </c>
      <c r="P26" s="110"/>
      <c r="Q26" s="110" t="s">
        <v>33</v>
      </c>
    </row>
    <row r="27" spans="2:22" ht="25.5" customHeight="1">
      <c r="B27" s="123"/>
      <c r="C27" s="45" t="str">
        <f>IF($C23=$T23,$V23,IF($C23=$T24,$V24,""))</f>
        <v>Weight (kg)</v>
      </c>
      <c r="D27" s="45" t="str">
        <f>IF($C23=$T23,"",IF($C23=$T24,"Conversion Factor",""))</f>
        <v/>
      </c>
      <c r="E27" s="45" t="str">
        <f>IF($C23=$T23,$V23,IF($C23=$T24,$V24,""))</f>
        <v>Weight (kg)</v>
      </c>
      <c r="F27" s="45" t="str">
        <f>IF($C23=$T23,"",IF($C23=$T24,"Conversion Factor",""))</f>
        <v/>
      </c>
      <c r="G27" s="45" t="str">
        <f>IF($C23=$T23,$V23,IF($C23=$T24,$V24,""))</f>
        <v>Weight (kg)</v>
      </c>
      <c r="H27" s="45" t="str">
        <f>IF($C23=$T23,"",IF($C23=$T24,"Conversion Factor",""))</f>
        <v/>
      </c>
      <c r="I27" s="45" t="str">
        <f>IF($C23=$T23,$V23,IF($C23=$T24,$V24,""))</f>
        <v>Weight (kg)</v>
      </c>
      <c r="J27" s="45" t="str">
        <f>IF($C23=$T23,"",IF($C23=$T24,"Conversion Factor",""))</f>
        <v/>
      </c>
      <c r="K27" s="45" t="str">
        <f>IF($C23=$T23,$V23,IF($C23=$T24,$V24,""))</f>
        <v>Weight (kg)</v>
      </c>
      <c r="L27" s="45" t="str">
        <f>IF($C23=$T23,"",IF($C23=$T24,"Conversion Factor",""))</f>
        <v/>
      </c>
      <c r="M27" s="45" t="str">
        <f>IF($C23=$T23,$V23,IF($C23=$T24,$V24,""))</f>
        <v>Weight (kg)</v>
      </c>
      <c r="N27" s="45" t="str">
        <f>IF($C23=$T23,"",IF($C23=$T24,"Conversion Factor",""))</f>
        <v/>
      </c>
      <c r="O27" s="45" t="str">
        <f>IF($C23=$T23,$V23,IF($C23=$T24,$V24,""))</f>
        <v>Weight (kg)</v>
      </c>
      <c r="P27" s="45" t="str">
        <f>IF($C23=$T23,"",IF($C23=$T24,"Conversion Factor",""))</f>
        <v/>
      </c>
      <c r="Q27" s="128"/>
    </row>
    <row r="28" spans="2:22">
      <c r="B28" s="24">
        <v>1</v>
      </c>
      <c r="C28" s="34"/>
      <c r="D28" s="30"/>
      <c r="E28" s="34"/>
      <c r="F28" s="30"/>
      <c r="G28" s="34"/>
      <c r="H28" s="30"/>
      <c r="I28" s="34"/>
      <c r="J28" s="30"/>
      <c r="K28" s="34"/>
      <c r="L28" s="30"/>
      <c r="M28" s="34"/>
      <c r="N28" s="30"/>
      <c r="O28" s="34"/>
      <c r="P28" s="42"/>
      <c r="Q28" s="46">
        <f>IF(C$23=T$23,SUM(C28+E28+G28+I28+K28+M28+O28),IF(C$23=T$24,SUM((C28*D28)+(E28*F28)+(G28*H28)+(I28*J28)+(K28*L28)+(M28*N28)+(O28*P28)),""))</f>
        <v>0</v>
      </c>
    </row>
    <row r="29" spans="2:22">
      <c r="B29" s="25">
        <v>2</v>
      </c>
      <c r="C29" s="35"/>
      <c r="D29" s="31"/>
      <c r="E29" s="35"/>
      <c r="F29" s="31"/>
      <c r="G29" s="35"/>
      <c r="H29" s="31"/>
      <c r="I29" s="35"/>
      <c r="J29" s="31"/>
      <c r="K29" s="35"/>
      <c r="L29" s="31"/>
      <c r="M29" s="35"/>
      <c r="N29" s="31"/>
      <c r="O29" s="35"/>
      <c r="P29" s="43"/>
      <c r="Q29" s="46">
        <f t="shared" ref="Q29:Q39" si="0">IF(C$23=T$23,SUM(C29+E29+G29+I29+K29+M29+O29),IF(C$23=T$24,SUM((C29*D29)+(E29*F29)+(G29*H29)+(I29*J29)+(K29*L29)+(M29*N29)+(O29*P29)),""))</f>
        <v>0</v>
      </c>
    </row>
    <row r="30" spans="2:22">
      <c r="B30" s="25">
        <v>3</v>
      </c>
      <c r="C30" s="35"/>
      <c r="D30" s="31"/>
      <c r="E30" s="35"/>
      <c r="F30" s="31"/>
      <c r="G30" s="35"/>
      <c r="H30" s="31"/>
      <c r="I30" s="35"/>
      <c r="J30" s="31"/>
      <c r="K30" s="35"/>
      <c r="L30" s="31"/>
      <c r="M30" s="35"/>
      <c r="N30" s="31"/>
      <c r="O30" s="35"/>
      <c r="P30" s="43"/>
      <c r="Q30" s="46">
        <f t="shared" si="0"/>
        <v>0</v>
      </c>
    </row>
    <row r="31" spans="2:22">
      <c r="B31" s="25">
        <v>4</v>
      </c>
      <c r="C31" s="35"/>
      <c r="D31" s="31"/>
      <c r="E31" s="35"/>
      <c r="F31" s="31"/>
      <c r="G31" s="35"/>
      <c r="H31" s="31"/>
      <c r="I31" s="35"/>
      <c r="J31" s="31"/>
      <c r="K31" s="35"/>
      <c r="L31" s="31"/>
      <c r="M31" s="35"/>
      <c r="N31" s="31"/>
      <c r="O31" s="35"/>
      <c r="P31" s="43"/>
      <c r="Q31" s="46">
        <f t="shared" si="0"/>
        <v>0</v>
      </c>
    </row>
    <row r="32" spans="2:22">
      <c r="B32" s="25">
        <v>5</v>
      </c>
      <c r="C32" s="35"/>
      <c r="D32" s="31"/>
      <c r="E32" s="35"/>
      <c r="F32" s="31"/>
      <c r="G32" s="35"/>
      <c r="H32" s="31"/>
      <c r="I32" s="35"/>
      <c r="J32" s="31"/>
      <c r="K32" s="35"/>
      <c r="L32" s="31"/>
      <c r="M32" s="35"/>
      <c r="N32" s="31"/>
      <c r="O32" s="35"/>
      <c r="P32" s="43"/>
      <c r="Q32" s="46">
        <f t="shared" si="0"/>
        <v>0</v>
      </c>
    </row>
    <row r="33" spans="2:17">
      <c r="B33" s="25">
        <v>6</v>
      </c>
      <c r="C33" s="35"/>
      <c r="D33" s="31"/>
      <c r="E33" s="35"/>
      <c r="F33" s="31"/>
      <c r="G33" s="35"/>
      <c r="H33" s="31"/>
      <c r="I33" s="35"/>
      <c r="J33" s="31"/>
      <c r="K33" s="35"/>
      <c r="L33" s="31"/>
      <c r="M33" s="35"/>
      <c r="N33" s="31"/>
      <c r="O33" s="35"/>
      <c r="P33" s="43"/>
      <c r="Q33" s="46">
        <f t="shared" si="0"/>
        <v>0</v>
      </c>
    </row>
    <row r="34" spans="2:17">
      <c r="B34" s="25">
        <v>7</v>
      </c>
      <c r="C34" s="35"/>
      <c r="D34" s="31"/>
      <c r="E34" s="35"/>
      <c r="F34" s="31"/>
      <c r="G34" s="35"/>
      <c r="H34" s="31"/>
      <c r="I34" s="35"/>
      <c r="J34" s="31"/>
      <c r="K34" s="35"/>
      <c r="L34" s="31"/>
      <c r="M34" s="35"/>
      <c r="N34" s="31"/>
      <c r="O34" s="35"/>
      <c r="P34" s="43"/>
      <c r="Q34" s="46">
        <f t="shared" si="0"/>
        <v>0</v>
      </c>
    </row>
    <row r="35" spans="2:17">
      <c r="B35" s="25">
        <v>8</v>
      </c>
      <c r="C35" s="35"/>
      <c r="D35" s="31"/>
      <c r="E35" s="35"/>
      <c r="F35" s="31"/>
      <c r="G35" s="35"/>
      <c r="H35" s="31"/>
      <c r="I35" s="35"/>
      <c r="J35" s="31"/>
      <c r="K35" s="35"/>
      <c r="L35" s="31"/>
      <c r="M35" s="35"/>
      <c r="N35" s="31"/>
      <c r="O35" s="35"/>
      <c r="P35" s="43"/>
      <c r="Q35" s="46">
        <f t="shared" si="0"/>
        <v>0</v>
      </c>
    </row>
    <row r="36" spans="2:17">
      <c r="B36" s="25">
        <v>9</v>
      </c>
      <c r="C36" s="35"/>
      <c r="D36" s="31"/>
      <c r="E36" s="35"/>
      <c r="F36" s="31"/>
      <c r="G36" s="35"/>
      <c r="H36" s="31"/>
      <c r="I36" s="35"/>
      <c r="J36" s="31"/>
      <c r="K36" s="35"/>
      <c r="L36" s="31"/>
      <c r="M36" s="35"/>
      <c r="N36" s="31"/>
      <c r="O36" s="35"/>
      <c r="P36" s="43"/>
      <c r="Q36" s="46">
        <f t="shared" si="0"/>
        <v>0</v>
      </c>
    </row>
    <row r="37" spans="2:17">
      <c r="B37" s="25">
        <v>10</v>
      </c>
      <c r="C37" s="35"/>
      <c r="D37" s="31"/>
      <c r="E37" s="35"/>
      <c r="F37" s="31"/>
      <c r="G37" s="35"/>
      <c r="H37" s="31"/>
      <c r="I37" s="35"/>
      <c r="J37" s="31"/>
      <c r="K37" s="35"/>
      <c r="L37" s="31"/>
      <c r="M37" s="35"/>
      <c r="N37" s="31"/>
      <c r="O37" s="35"/>
      <c r="P37" s="43"/>
      <c r="Q37" s="46">
        <f t="shared" si="0"/>
        <v>0</v>
      </c>
    </row>
    <row r="38" spans="2:17">
      <c r="B38" s="25">
        <v>11</v>
      </c>
      <c r="C38" s="35"/>
      <c r="D38" s="31"/>
      <c r="E38" s="35"/>
      <c r="F38" s="31"/>
      <c r="G38" s="35"/>
      <c r="H38" s="31"/>
      <c r="I38" s="35"/>
      <c r="J38" s="31"/>
      <c r="K38" s="35"/>
      <c r="L38" s="31"/>
      <c r="M38" s="35"/>
      <c r="N38" s="31"/>
      <c r="O38" s="35"/>
      <c r="P38" s="43"/>
      <c r="Q38" s="46">
        <f t="shared" si="0"/>
        <v>0</v>
      </c>
    </row>
    <row r="39" spans="2:17">
      <c r="B39" s="25">
        <v>12</v>
      </c>
      <c r="C39" s="36"/>
      <c r="D39" s="32"/>
      <c r="E39" s="36"/>
      <c r="F39" s="32"/>
      <c r="G39" s="36"/>
      <c r="H39" s="32"/>
      <c r="I39" s="36"/>
      <c r="J39" s="32"/>
      <c r="K39" s="36"/>
      <c r="L39" s="32"/>
      <c r="M39" s="36"/>
      <c r="N39" s="32"/>
      <c r="O39" s="36"/>
      <c r="P39" s="44"/>
      <c r="Q39" s="46">
        <f t="shared" si="0"/>
        <v>0</v>
      </c>
    </row>
    <row r="40" spans="2:17">
      <c r="B40" s="37" t="s">
        <v>0</v>
      </c>
      <c r="C40" s="46">
        <f>IF($C23=$T23,SUM(C28:C39),SUMPRODUCT(C28:C39,D28:D39))</f>
        <v>0</v>
      </c>
      <c r="D40" s="8"/>
      <c r="E40" s="46">
        <f>IF($C23=$T23,SUM(E28:E39),SUMPRODUCT(E28:E39,F28:F39))</f>
        <v>0</v>
      </c>
      <c r="F40" s="29"/>
      <c r="G40" s="46">
        <f>IF($C23=$T23,SUM(G28:G39),SUMPRODUCT(G28:G39,H28:H39))</f>
        <v>0</v>
      </c>
      <c r="H40" s="29"/>
      <c r="I40" s="46">
        <f>IF($C23=$T23,SUM(I28:I39),SUMPRODUCT(I28:I39,J28:J39))</f>
        <v>0</v>
      </c>
      <c r="J40" s="29"/>
      <c r="K40" s="46">
        <f>IF($C23=$T23,SUM(K28:K39),SUMPRODUCT(K28:K39,L28:L39))</f>
        <v>0</v>
      </c>
      <c r="L40" s="29"/>
      <c r="M40" s="46">
        <f>IF($C23=$T23,SUM(M28:M39),SUMPRODUCT(M28:M39,N28:N39))</f>
        <v>0</v>
      </c>
      <c r="N40" s="29"/>
      <c r="O40" s="46">
        <f>IF($C23=$T23,SUM(O28:O39),SUMPRODUCT(O28:O39,P28:P39))</f>
        <v>0</v>
      </c>
      <c r="P40" s="29"/>
      <c r="Q40" s="46">
        <f>SUM(C40:P40)</f>
        <v>0</v>
      </c>
    </row>
    <row r="41" spans="2:17">
      <c r="B41" s="8"/>
      <c r="C41" s="8"/>
      <c r="D41" s="8"/>
      <c r="E41" s="8"/>
      <c r="F41" s="8"/>
      <c r="G41" s="8"/>
      <c r="H41" s="8"/>
      <c r="I41" s="8"/>
      <c r="J41" s="8"/>
      <c r="K41" s="8"/>
      <c r="L41" s="8"/>
      <c r="M41" s="8"/>
      <c r="N41" s="8"/>
      <c r="O41" s="8"/>
      <c r="P41" s="8"/>
      <c r="Q41" s="8"/>
    </row>
    <row r="42" spans="2:17">
      <c r="B42" s="8"/>
      <c r="C42" s="8"/>
      <c r="D42" s="8"/>
      <c r="E42" s="8"/>
      <c r="F42" s="8"/>
      <c r="G42" s="8"/>
      <c r="H42" s="8"/>
      <c r="I42" s="8"/>
      <c r="J42" s="8"/>
      <c r="K42" s="8"/>
      <c r="L42" s="8"/>
      <c r="M42" s="8"/>
      <c r="N42" s="8"/>
      <c r="O42" s="8"/>
      <c r="P42" s="8"/>
      <c r="Q42" s="8"/>
    </row>
    <row r="43" spans="2:17" ht="15.75">
      <c r="B43" s="127" t="s">
        <v>36</v>
      </c>
      <c r="C43" s="127"/>
      <c r="D43" s="127"/>
      <c r="E43" s="127"/>
      <c r="F43" s="127"/>
      <c r="G43" s="127"/>
      <c r="H43" s="127"/>
      <c r="I43" s="127"/>
      <c r="J43" s="127"/>
      <c r="K43" s="127"/>
      <c r="L43" s="127"/>
      <c r="M43" s="127"/>
      <c r="N43" s="127"/>
      <c r="O43" s="127"/>
      <c r="P43" s="127"/>
      <c r="Q43" s="127"/>
    </row>
    <row r="44" spans="2:17" ht="15.75">
      <c r="B44" s="33"/>
      <c r="C44" s="33"/>
      <c r="D44" s="33"/>
      <c r="E44" s="33"/>
      <c r="F44" s="33"/>
      <c r="G44" s="33"/>
      <c r="H44" s="33"/>
      <c r="I44" s="33"/>
      <c r="J44" s="33"/>
      <c r="K44" s="33"/>
      <c r="L44" s="33"/>
      <c r="M44" s="33"/>
      <c r="N44" s="33"/>
      <c r="O44" s="33"/>
      <c r="P44" s="33"/>
      <c r="Q44" s="33"/>
    </row>
    <row r="45" spans="2:17" ht="15.75">
      <c r="B45" s="130" t="s">
        <v>26</v>
      </c>
      <c r="C45" s="130"/>
      <c r="D45" s="130"/>
      <c r="E45" s="130"/>
      <c r="F45" s="130"/>
      <c r="G45" s="130"/>
      <c r="H45" s="130"/>
      <c r="I45" s="33"/>
      <c r="J45" s="33"/>
      <c r="K45" s="33"/>
      <c r="L45" s="33"/>
      <c r="M45" s="33"/>
      <c r="N45" s="33"/>
      <c r="O45" s="33"/>
      <c r="P45" s="33"/>
      <c r="Q45" s="33"/>
    </row>
    <row r="46" spans="2:17">
      <c r="B46" s="8"/>
      <c r="C46" s="8"/>
      <c r="D46" s="8"/>
      <c r="E46" s="8"/>
      <c r="F46" s="8"/>
      <c r="G46" s="8"/>
      <c r="H46" s="8"/>
      <c r="I46" s="8"/>
      <c r="J46" s="8"/>
      <c r="K46" s="8"/>
      <c r="L46" s="8"/>
      <c r="M46" s="8"/>
      <c r="N46" s="8"/>
      <c r="O46" s="8"/>
      <c r="P46" s="8"/>
      <c r="Q46" s="8"/>
    </row>
    <row r="47" spans="2:17">
      <c r="B47" s="8"/>
      <c r="C47" s="8"/>
      <c r="D47" s="8"/>
      <c r="E47" s="123" t="s">
        <v>53</v>
      </c>
      <c r="F47" s="123"/>
      <c r="G47" s="8"/>
      <c r="H47" s="8"/>
      <c r="I47" s="8"/>
      <c r="J47" s="8"/>
      <c r="K47" s="8"/>
      <c r="L47" s="8"/>
      <c r="M47" s="8"/>
      <c r="N47" s="8"/>
      <c r="O47" s="8"/>
      <c r="P47" s="8"/>
      <c r="Q47" s="8"/>
    </row>
    <row r="48" spans="2:17" ht="14.25" customHeight="1">
      <c r="B48" s="120" t="s">
        <v>47</v>
      </c>
      <c r="C48" s="120"/>
      <c r="D48" s="120"/>
      <c r="E48" s="126">
        <v>0.9</v>
      </c>
      <c r="F48" s="126"/>
      <c r="G48" s="8"/>
      <c r="H48" s="8"/>
      <c r="I48" s="8"/>
      <c r="J48" s="8"/>
      <c r="K48" s="8"/>
      <c r="L48" s="8"/>
      <c r="M48" s="8"/>
      <c r="N48" s="8"/>
      <c r="O48" s="8"/>
      <c r="P48" s="8"/>
      <c r="Q48" s="8"/>
    </row>
    <row r="49" spans="2:17" ht="14.25" customHeight="1">
      <c r="B49" s="120" t="s">
        <v>48</v>
      </c>
      <c r="C49" s="120"/>
      <c r="D49" s="120"/>
      <c r="E49" s="126">
        <v>0.5</v>
      </c>
      <c r="F49" s="126"/>
      <c r="G49" s="8"/>
      <c r="H49" s="8"/>
      <c r="I49" s="8"/>
      <c r="J49" s="8"/>
      <c r="K49" s="8"/>
      <c r="L49" s="8"/>
      <c r="M49" s="8"/>
      <c r="N49" s="8"/>
      <c r="O49" s="8"/>
      <c r="P49" s="8"/>
      <c r="Q49" s="8"/>
    </row>
    <row r="50" spans="2:17">
      <c r="B50" s="8"/>
      <c r="C50" s="8"/>
      <c r="D50" s="8"/>
      <c r="E50" s="8"/>
      <c r="F50" s="8"/>
      <c r="G50" s="8"/>
      <c r="H50" s="8"/>
      <c r="I50" s="8"/>
      <c r="J50" s="8"/>
      <c r="K50" s="8"/>
      <c r="L50" s="8"/>
      <c r="M50" s="8"/>
      <c r="N50" s="8"/>
      <c r="O50" s="8"/>
      <c r="P50" s="8"/>
      <c r="Q50" s="8"/>
    </row>
    <row r="51" spans="2:17" ht="42.75" customHeight="1">
      <c r="B51" s="120" t="s">
        <v>7</v>
      </c>
      <c r="C51" s="120"/>
      <c r="D51" s="120"/>
      <c r="E51" s="110" t="s">
        <v>30</v>
      </c>
      <c r="F51" s="110"/>
      <c r="G51" s="110" t="s">
        <v>27</v>
      </c>
      <c r="H51" s="110"/>
      <c r="I51" s="111" t="s">
        <v>28</v>
      </c>
      <c r="J51" s="112"/>
      <c r="K51" s="112" t="s">
        <v>49</v>
      </c>
      <c r="L51" s="110"/>
      <c r="M51" s="110" t="s">
        <v>29</v>
      </c>
      <c r="N51" s="110"/>
      <c r="O51" s="38" t="s">
        <v>0</v>
      </c>
      <c r="P51" s="110" t="s">
        <v>31</v>
      </c>
      <c r="Q51" s="110"/>
    </row>
    <row r="52" spans="2:17">
      <c r="B52" s="120" t="str">
        <f>C26</f>
        <v>General Waste</v>
      </c>
      <c r="C52" s="120"/>
      <c r="D52" s="120"/>
      <c r="E52" s="131" t="str">
        <f>CONCATENATE(C40,"kg")</f>
        <v>0kg</v>
      </c>
      <c r="F52" s="131"/>
      <c r="G52" s="113"/>
      <c r="H52" s="114"/>
      <c r="I52" s="113"/>
      <c r="J52" s="114"/>
      <c r="K52" s="163">
        <v>1</v>
      </c>
      <c r="L52" s="164"/>
      <c r="M52" s="159"/>
      <c r="N52" s="151"/>
      <c r="O52" s="51">
        <f>IF(SUM(G52:N52)=1,SUM(G52:N52),"Must=100%")</f>
        <v>1</v>
      </c>
      <c r="P52" s="135">
        <f>C$40*(G52+I52*E$48+K52*E$49)</f>
        <v>0</v>
      </c>
      <c r="Q52" s="136"/>
    </row>
    <row r="53" spans="2:17">
      <c r="B53" s="120">
        <f>E26</f>
        <v>0</v>
      </c>
      <c r="C53" s="120"/>
      <c r="D53" s="120"/>
      <c r="E53" s="139" t="str">
        <f>CONCATENATE(E40,"kg")</f>
        <v>0kg</v>
      </c>
      <c r="F53" s="140"/>
      <c r="G53" s="162"/>
      <c r="H53" s="150"/>
      <c r="I53" s="151"/>
      <c r="J53" s="150"/>
      <c r="K53" s="108"/>
      <c r="L53" s="109"/>
      <c r="M53" s="150"/>
      <c r="N53" s="151"/>
      <c r="O53" s="51" t="str">
        <f t="shared" ref="O53:O58" si="1">IF(SUM(G53:N53)=1,SUM(G53:N53),"Must=100%")</f>
        <v>Must=100%</v>
      </c>
      <c r="P53" s="135">
        <f>E$40*(G53+I53*E$48+K53*E$49)</f>
        <v>0</v>
      </c>
      <c r="Q53" s="136"/>
    </row>
    <row r="54" spans="2:17">
      <c r="B54" s="120">
        <f>G26</f>
        <v>0</v>
      </c>
      <c r="C54" s="120"/>
      <c r="D54" s="120"/>
      <c r="E54" s="137" t="str">
        <f>CONCATENATE(G40,"kg")</f>
        <v>0kg</v>
      </c>
      <c r="F54" s="138"/>
      <c r="G54" s="162"/>
      <c r="H54" s="150"/>
      <c r="I54" s="151"/>
      <c r="J54" s="150"/>
      <c r="K54" s="108"/>
      <c r="L54" s="109"/>
      <c r="M54" s="150"/>
      <c r="N54" s="151"/>
      <c r="O54" s="51" t="str">
        <f t="shared" si="1"/>
        <v>Must=100%</v>
      </c>
      <c r="P54" s="135">
        <f>G$40*(G54+I54*E$48+K54*E$49)</f>
        <v>0</v>
      </c>
      <c r="Q54" s="136"/>
    </row>
    <row r="55" spans="2:17">
      <c r="B55" s="120">
        <f>I26</f>
        <v>0</v>
      </c>
      <c r="C55" s="120"/>
      <c r="D55" s="120"/>
      <c r="E55" s="137" t="str">
        <f>CONCATENATE(I40,"kg")</f>
        <v>0kg</v>
      </c>
      <c r="F55" s="138"/>
      <c r="G55" s="162"/>
      <c r="H55" s="150"/>
      <c r="I55" s="151"/>
      <c r="J55" s="150"/>
      <c r="K55" s="108"/>
      <c r="L55" s="109"/>
      <c r="M55" s="150"/>
      <c r="N55" s="151"/>
      <c r="O55" s="51" t="str">
        <f t="shared" si="1"/>
        <v>Must=100%</v>
      </c>
      <c r="P55" s="135">
        <f>I$40*(G55+I55*E$48+K55*E$49)</f>
        <v>0</v>
      </c>
      <c r="Q55" s="136"/>
    </row>
    <row r="56" spans="2:17">
      <c r="B56" s="120">
        <f>K26</f>
        <v>0</v>
      </c>
      <c r="C56" s="120"/>
      <c r="D56" s="120"/>
      <c r="E56" s="137" t="str">
        <f>CONCATENATE(K40,"kg")</f>
        <v>0kg</v>
      </c>
      <c r="F56" s="138"/>
      <c r="G56" s="162"/>
      <c r="H56" s="150"/>
      <c r="I56" s="151"/>
      <c r="J56" s="150"/>
      <c r="K56" s="108"/>
      <c r="L56" s="109"/>
      <c r="M56" s="150"/>
      <c r="N56" s="151"/>
      <c r="O56" s="51" t="str">
        <f t="shared" si="1"/>
        <v>Must=100%</v>
      </c>
      <c r="P56" s="135">
        <f>K$40*(G56+I56*E$48+K56*E$49)</f>
        <v>0</v>
      </c>
      <c r="Q56" s="136"/>
    </row>
    <row r="57" spans="2:17">
      <c r="B57" s="120">
        <f>M26</f>
        <v>0</v>
      </c>
      <c r="C57" s="120"/>
      <c r="D57" s="120"/>
      <c r="E57" s="137" t="str">
        <f>CONCATENATE(M40,"kg")</f>
        <v>0kg</v>
      </c>
      <c r="F57" s="138"/>
      <c r="G57" s="162"/>
      <c r="H57" s="150"/>
      <c r="I57" s="151"/>
      <c r="J57" s="150"/>
      <c r="K57" s="108"/>
      <c r="L57" s="109"/>
      <c r="M57" s="150"/>
      <c r="N57" s="151"/>
      <c r="O57" s="51" t="str">
        <f t="shared" si="1"/>
        <v>Must=100%</v>
      </c>
      <c r="P57" s="135">
        <f>M$40*(G57+I57*E$48+K57*E$49)</f>
        <v>0</v>
      </c>
      <c r="Q57" s="136"/>
    </row>
    <row r="58" spans="2:17">
      <c r="B58" s="120">
        <f>O26</f>
        <v>0</v>
      </c>
      <c r="C58" s="120"/>
      <c r="D58" s="120"/>
      <c r="E58" s="131" t="str">
        <f>CONCATENATE(O40,"kg")</f>
        <v>0kg</v>
      </c>
      <c r="F58" s="123"/>
      <c r="G58" s="162"/>
      <c r="H58" s="150"/>
      <c r="I58" s="151"/>
      <c r="J58" s="150"/>
      <c r="K58" s="108"/>
      <c r="L58" s="109"/>
      <c r="M58" s="150"/>
      <c r="N58" s="151"/>
      <c r="O58" s="51" t="str">
        <f t="shared" si="1"/>
        <v>Must=100%</v>
      </c>
      <c r="P58" s="135">
        <f>O$40*(G58+I58*E$48+K58*E$49)</f>
        <v>0</v>
      </c>
      <c r="Q58" s="136"/>
    </row>
    <row r="59" spans="2:17">
      <c r="B59" s="8"/>
      <c r="C59" s="8"/>
      <c r="D59" s="8"/>
      <c r="E59" s="8"/>
      <c r="F59" s="8"/>
      <c r="G59" s="8"/>
      <c r="H59" s="8"/>
      <c r="I59" s="8"/>
      <c r="J59" s="8"/>
      <c r="K59" s="8"/>
      <c r="L59" s="8"/>
      <c r="M59" s="8"/>
      <c r="N59" s="8"/>
      <c r="O59" s="38" t="s">
        <v>0</v>
      </c>
      <c r="P59" s="135">
        <f>SUM(P52:Q58)</f>
        <v>0</v>
      </c>
      <c r="Q59" s="136"/>
    </row>
    <row r="60" spans="2:17">
      <c r="B60" s="8"/>
      <c r="C60" s="8"/>
      <c r="D60" s="8"/>
      <c r="E60" s="8"/>
      <c r="F60" s="8"/>
      <c r="G60" s="8"/>
      <c r="H60" s="8"/>
      <c r="I60" s="8"/>
      <c r="J60" s="8"/>
      <c r="K60" s="8"/>
      <c r="L60" s="8"/>
      <c r="M60" s="8"/>
      <c r="N60" s="8"/>
      <c r="O60" s="8"/>
      <c r="P60" s="8"/>
      <c r="Q60" s="8"/>
    </row>
    <row r="61" spans="2:17" ht="15.75">
      <c r="B61" s="127" t="s">
        <v>34</v>
      </c>
      <c r="C61" s="127"/>
      <c r="D61" s="127"/>
      <c r="E61" s="127"/>
      <c r="F61" s="127"/>
      <c r="G61" s="127"/>
      <c r="H61" s="127"/>
      <c r="I61" s="127"/>
      <c r="J61" s="127"/>
      <c r="K61" s="127"/>
      <c r="L61" s="127"/>
      <c r="M61" s="127"/>
      <c r="N61" s="127"/>
      <c r="O61" s="127"/>
      <c r="P61" s="127"/>
      <c r="Q61" s="127"/>
    </row>
    <row r="62" spans="2:17">
      <c r="B62" s="8"/>
      <c r="C62" s="8"/>
      <c r="D62" s="8"/>
      <c r="E62" s="8"/>
      <c r="F62" s="8"/>
      <c r="G62" s="8"/>
      <c r="H62" s="8"/>
      <c r="I62" s="8"/>
      <c r="J62" s="8"/>
      <c r="K62" s="8"/>
      <c r="L62" s="8"/>
      <c r="M62" s="8"/>
      <c r="N62" s="8"/>
      <c r="O62" s="8"/>
      <c r="P62" s="8"/>
      <c r="Q62" s="8"/>
    </row>
    <row r="63" spans="2:17" ht="28.35" customHeight="1">
      <c r="B63" s="8"/>
      <c r="C63" s="8"/>
      <c r="D63" s="8"/>
      <c r="E63" s="110" t="s">
        <v>59</v>
      </c>
      <c r="F63" s="110"/>
      <c r="G63" s="110" t="s">
        <v>60</v>
      </c>
      <c r="H63" s="110"/>
      <c r="I63" s="110" t="s">
        <v>61</v>
      </c>
      <c r="J63" s="110"/>
      <c r="K63" s="8"/>
      <c r="L63" s="8"/>
      <c r="M63" s="8"/>
      <c r="N63" s="8"/>
      <c r="O63" s="8"/>
      <c r="P63" s="8"/>
      <c r="Q63" s="8"/>
    </row>
    <row r="64" spans="2:17">
      <c r="B64" s="120" t="s">
        <v>30</v>
      </c>
      <c r="C64" s="120"/>
      <c r="D64" s="120"/>
      <c r="E64" s="108">
        <f>Q40</f>
        <v>0</v>
      </c>
      <c r="F64" s="109"/>
      <c r="G64" s="108" t="e">
        <f>E64/C$6</f>
        <v>#DIV/0!</v>
      </c>
      <c r="H64" s="109"/>
      <c r="I64" s="108" t="e">
        <f>E64/C$7</f>
        <v>#DIV/0!</v>
      </c>
      <c r="J64" s="109"/>
      <c r="K64" s="8"/>
      <c r="L64" s="8"/>
      <c r="M64" s="8"/>
      <c r="N64" s="8"/>
      <c r="O64" s="8"/>
      <c r="P64" s="8"/>
      <c r="Q64" s="8"/>
    </row>
    <row r="65" spans="2:17">
      <c r="B65" s="120" t="s">
        <v>35</v>
      </c>
      <c r="C65" s="120"/>
      <c r="D65" s="120"/>
      <c r="E65" s="108">
        <f>P59</f>
        <v>0</v>
      </c>
      <c r="F65" s="109"/>
      <c r="G65" s="108" t="e">
        <f t="shared" ref="G65:G66" si="2">E65/C$6</f>
        <v>#DIV/0!</v>
      </c>
      <c r="H65" s="109"/>
      <c r="I65" s="108" t="e">
        <f t="shared" ref="I65:I66" si="3">E65/C$7</f>
        <v>#DIV/0!</v>
      </c>
      <c r="J65" s="109"/>
      <c r="K65" s="8"/>
      <c r="L65" s="8"/>
      <c r="M65" s="8"/>
      <c r="N65" s="8"/>
      <c r="O65" s="8"/>
      <c r="P65" s="8"/>
      <c r="Q65" s="8"/>
    </row>
    <row r="66" spans="2:17">
      <c r="B66" s="120" t="s">
        <v>51</v>
      </c>
      <c r="C66" s="120"/>
      <c r="D66" s="120"/>
      <c r="E66" s="108">
        <f>E64-E65</f>
        <v>0</v>
      </c>
      <c r="F66" s="109"/>
      <c r="G66" s="108" t="e">
        <f t="shared" si="2"/>
        <v>#DIV/0!</v>
      </c>
      <c r="H66" s="109"/>
      <c r="I66" s="108" t="e">
        <f t="shared" si="3"/>
        <v>#DIV/0!</v>
      </c>
      <c r="J66" s="109"/>
      <c r="K66" s="8"/>
      <c r="L66" s="8"/>
      <c r="M66" s="8"/>
      <c r="N66" s="8"/>
      <c r="O66" s="8"/>
      <c r="P66" s="8"/>
      <c r="Q66" s="8"/>
    </row>
    <row r="67" spans="2:17">
      <c r="B67" s="120" t="s">
        <v>52</v>
      </c>
      <c r="C67" s="120"/>
      <c r="D67" s="120"/>
      <c r="E67" s="141" t="e">
        <f>E65/E64</f>
        <v>#DIV/0!</v>
      </c>
      <c r="F67" s="142"/>
      <c r="I67" s="8"/>
      <c r="J67" s="8"/>
      <c r="K67" s="8"/>
      <c r="L67" s="8"/>
      <c r="M67" s="8"/>
      <c r="N67" s="8"/>
      <c r="O67" s="8"/>
      <c r="P67" s="8"/>
      <c r="Q67" s="8"/>
    </row>
    <row r="68" spans="2:17">
      <c r="B68" s="54"/>
      <c r="C68" s="54"/>
      <c r="D68" s="54"/>
      <c r="E68" s="8"/>
      <c r="F68" s="8"/>
      <c r="G68" s="8"/>
      <c r="H68" s="8"/>
      <c r="I68" s="8"/>
      <c r="J68" s="8"/>
      <c r="K68" s="8"/>
      <c r="L68" s="8"/>
      <c r="M68" s="8"/>
      <c r="N68" s="8"/>
      <c r="O68" s="8"/>
      <c r="P68" s="8"/>
      <c r="Q68" s="8"/>
    </row>
  </sheetData>
  <sheetProtection password="E6B1" sheet="1" objects="1" scenarios="1"/>
  <mergeCells count="101">
    <mergeCell ref="C12:D12"/>
    <mergeCell ref="E12:K12"/>
    <mergeCell ref="C13:D13"/>
    <mergeCell ref="C14:D14"/>
    <mergeCell ref="C15:D15"/>
    <mergeCell ref="C17:D17"/>
    <mergeCell ref="C18:D18"/>
    <mergeCell ref="C19:D19"/>
    <mergeCell ref="B21:Q21"/>
    <mergeCell ref="D23:K23"/>
    <mergeCell ref="B26:B27"/>
    <mergeCell ref="C26:D26"/>
    <mergeCell ref="E26:F26"/>
    <mergeCell ref="G26:H26"/>
    <mergeCell ref="I26:J26"/>
    <mergeCell ref="K26:L26"/>
    <mergeCell ref="B48:D48"/>
    <mergeCell ref="E48:F48"/>
    <mergeCell ref="B49:D49"/>
    <mergeCell ref="E49:F49"/>
    <mergeCell ref="B51:D51"/>
    <mergeCell ref="E51:F51"/>
    <mergeCell ref="M26:N26"/>
    <mergeCell ref="O26:P26"/>
    <mergeCell ref="Q26:Q27"/>
    <mergeCell ref="B43:Q43"/>
    <mergeCell ref="B45:H45"/>
    <mergeCell ref="E47:F47"/>
    <mergeCell ref="G51:H51"/>
    <mergeCell ref="I51:J51"/>
    <mergeCell ref="K51:L51"/>
    <mergeCell ref="M51:N51"/>
    <mergeCell ref="P51:Q51"/>
    <mergeCell ref="B52:D52"/>
    <mergeCell ref="E52:F52"/>
    <mergeCell ref="G52:H52"/>
    <mergeCell ref="I52:J52"/>
    <mergeCell ref="K52:L52"/>
    <mergeCell ref="M52:N52"/>
    <mergeCell ref="P52:Q52"/>
    <mergeCell ref="B53:D53"/>
    <mergeCell ref="E53:F53"/>
    <mergeCell ref="G53:H53"/>
    <mergeCell ref="I53:J53"/>
    <mergeCell ref="K53:L53"/>
    <mergeCell ref="M53:N53"/>
    <mergeCell ref="P53:Q53"/>
    <mergeCell ref="P54:Q54"/>
    <mergeCell ref="B55:D55"/>
    <mergeCell ref="E55:F55"/>
    <mergeCell ref="G55:H55"/>
    <mergeCell ref="I55:J55"/>
    <mergeCell ref="K55:L55"/>
    <mergeCell ref="M55:N55"/>
    <mergeCell ref="P55:Q55"/>
    <mergeCell ref="B54:D54"/>
    <mergeCell ref="E54:F54"/>
    <mergeCell ref="G54:H54"/>
    <mergeCell ref="I54:J54"/>
    <mergeCell ref="K54:L54"/>
    <mergeCell ref="M54:N54"/>
    <mergeCell ref="P56:Q56"/>
    <mergeCell ref="B57:D57"/>
    <mergeCell ref="E57:F57"/>
    <mergeCell ref="G57:H57"/>
    <mergeCell ref="I57:J57"/>
    <mergeCell ref="K57:L57"/>
    <mergeCell ref="M57:N57"/>
    <mergeCell ref="P57:Q57"/>
    <mergeCell ref="B56:D56"/>
    <mergeCell ref="E56:F56"/>
    <mergeCell ref="G56:H56"/>
    <mergeCell ref="I56:J56"/>
    <mergeCell ref="K56:L56"/>
    <mergeCell ref="M56:N56"/>
    <mergeCell ref="P58:Q58"/>
    <mergeCell ref="P59:Q59"/>
    <mergeCell ref="B61:Q61"/>
    <mergeCell ref="E63:F63"/>
    <mergeCell ref="G63:H63"/>
    <mergeCell ref="I63:J63"/>
    <mergeCell ref="B58:D58"/>
    <mergeCell ref="E58:F58"/>
    <mergeCell ref="G58:H58"/>
    <mergeCell ref="I58:J58"/>
    <mergeCell ref="K58:L58"/>
    <mergeCell ref="M58:N58"/>
    <mergeCell ref="B66:D66"/>
    <mergeCell ref="E66:F66"/>
    <mergeCell ref="G66:H66"/>
    <mergeCell ref="I66:J66"/>
    <mergeCell ref="B67:D67"/>
    <mergeCell ref="E67:F67"/>
    <mergeCell ref="B64:D64"/>
    <mergeCell ref="E64:F64"/>
    <mergeCell ref="G64:H64"/>
    <mergeCell ref="I64:J64"/>
    <mergeCell ref="B65:D65"/>
    <mergeCell ref="E65:F65"/>
    <mergeCell ref="G65:H65"/>
    <mergeCell ref="I65:J65"/>
  </mergeCells>
  <conditionalFormatting sqref="D28:D39 F28:F39 H28:H39 J28:J39 L28:L39 N28:N39 P28:P39 E48:E49 K53:K58 G52 O52:O58 C13 I52 P52:P59">
    <cfRule type="expression" dxfId="29" priority="7">
      <formula>$C$23=$T$23</formula>
    </cfRule>
    <cfRule type="expression" dxfId="28" priority="15">
      <formula>$E$8=#REF!</formula>
    </cfRule>
  </conditionalFormatting>
  <conditionalFormatting sqref="D27">
    <cfRule type="expression" dxfId="27" priority="14">
      <formula>$E$8=$T$8</formula>
    </cfRule>
  </conditionalFormatting>
  <conditionalFormatting sqref="F27">
    <cfRule type="expression" dxfId="26" priority="13">
      <formula>$E$8=$T$8</formula>
    </cfRule>
  </conditionalFormatting>
  <conditionalFormatting sqref="H27">
    <cfRule type="expression" dxfId="25" priority="12">
      <formula>$E$8=$T$8</formula>
    </cfRule>
  </conditionalFormatting>
  <conditionalFormatting sqref="J27">
    <cfRule type="expression" dxfId="24" priority="11">
      <formula>$E$8=$T$8</formula>
    </cfRule>
  </conditionalFormatting>
  <conditionalFormatting sqref="L27">
    <cfRule type="expression" dxfId="23" priority="10">
      <formula>$E$8=$T$8</formula>
    </cfRule>
  </conditionalFormatting>
  <conditionalFormatting sqref="N27">
    <cfRule type="expression" dxfId="22" priority="9">
      <formula>$E$8=$T$8</formula>
    </cfRule>
  </conditionalFormatting>
  <conditionalFormatting sqref="P27">
    <cfRule type="expression" dxfId="21" priority="8">
      <formula>$E$8=$T$8</formula>
    </cfRule>
  </conditionalFormatting>
  <conditionalFormatting sqref="E64:E67">
    <cfRule type="expression" dxfId="20" priority="5">
      <formula>$C$23=$T$23</formula>
    </cfRule>
    <cfRule type="expression" dxfId="19" priority="6">
      <formula>$E$8=#REF!</formula>
    </cfRule>
  </conditionalFormatting>
  <conditionalFormatting sqref="G64:G66">
    <cfRule type="expression" dxfId="18" priority="3">
      <formula>$C$23=$T$23</formula>
    </cfRule>
    <cfRule type="expression" dxfId="17" priority="4">
      <formula>$E$8=#REF!</formula>
    </cfRule>
  </conditionalFormatting>
  <conditionalFormatting sqref="I64:I66">
    <cfRule type="expression" dxfId="16" priority="1">
      <formula>$C$23=$T$23</formula>
    </cfRule>
    <cfRule type="expression" dxfId="15" priority="2">
      <formula>$E$8=#REF!</formula>
    </cfRule>
  </conditionalFormatting>
  <dataValidations count="2">
    <dataValidation type="list" allowBlank="1" showInputMessage="1" showErrorMessage="1" sqref="C23">
      <formula1>$T$23:$T$24</formula1>
    </dataValidation>
    <dataValidation type="list" allowBlank="1" showInputMessage="1" showErrorMessage="1" sqref="C8">
      <formula1>$T$8:$T$9</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V68"/>
  <sheetViews>
    <sheetView showGridLines="0" showRowColHeaders="0" topLeftCell="A46" zoomScaleNormal="100" workbookViewId="0">
      <selection activeCell="C5" sqref="C5"/>
    </sheetView>
  </sheetViews>
  <sheetFormatPr defaultRowHeight="12.75"/>
  <cols>
    <col min="1" max="1" width="3.75" style="9" customWidth="1"/>
    <col min="2" max="2" width="35.625" style="9" customWidth="1"/>
    <col min="3" max="17" width="10.625" style="9" customWidth="1"/>
    <col min="18" max="19" width="9" style="9"/>
    <col min="20" max="20" width="25.625" style="9" hidden="1" customWidth="1"/>
    <col min="21" max="21" width="86.375" style="9" hidden="1" customWidth="1"/>
    <col min="22" max="22" width="25.625" style="9" hidden="1" customWidth="1"/>
    <col min="23" max="16384" width="9" style="9"/>
  </cols>
  <sheetData>
    <row r="1" spans="2:20" ht="83.25" customHeight="1"/>
    <row r="3" spans="2:20" ht="33.75" customHeight="1">
      <c r="B3" s="50" t="s">
        <v>102</v>
      </c>
      <c r="C3" s="50"/>
      <c r="D3" s="50"/>
      <c r="E3" s="50"/>
      <c r="F3" s="50"/>
      <c r="G3" s="50"/>
      <c r="H3" s="50"/>
      <c r="I3" s="50"/>
      <c r="J3" s="50"/>
      <c r="K3" s="50"/>
      <c r="L3" s="50"/>
      <c r="M3" s="50"/>
      <c r="N3" s="50"/>
      <c r="O3" s="50"/>
      <c r="P3" s="50"/>
      <c r="Q3" s="50"/>
    </row>
    <row r="5" spans="2:20" ht="19.5" customHeight="1">
      <c r="B5" s="52" t="s">
        <v>57</v>
      </c>
      <c r="C5" s="53"/>
    </row>
    <row r="6" spans="2:20">
      <c r="B6" s="17" t="s">
        <v>56</v>
      </c>
      <c r="C6" s="53"/>
    </row>
    <row r="7" spans="2:20">
      <c r="B7" s="17" t="s">
        <v>58</v>
      </c>
      <c r="C7" s="53"/>
    </row>
    <row r="8" spans="2:20" ht="30" customHeight="1">
      <c r="B8" s="16" t="s">
        <v>55</v>
      </c>
      <c r="C8" s="15"/>
      <c r="T8" s="14" t="s">
        <v>14</v>
      </c>
    </row>
    <row r="9" spans="2:20" ht="40.5" customHeight="1">
      <c r="B9" s="17" t="s">
        <v>16</v>
      </c>
      <c r="C9" s="41"/>
      <c r="D9" s="10"/>
      <c r="T9" s="14" t="s">
        <v>15</v>
      </c>
    </row>
    <row r="10" spans="2:20" ht="30" customHeight="1">
      <c r="B10" s="16" t="s">
        <v>17</v>
      </c>
      <c r="C10" s="18">
        <f>1-C9</f>
        <v>1</v>
      </c>
      <c r="D10" s="10"/>
    </row>
    <row r="11" spans="2:20">
      <c r="B11" s="11"/>
      <c r="C11" s="12"/>
      <c r="D11" s="12"/>
    </row>
    <row r="12" spans="2:20" ht="30" customHeight="1">
      <c r="B12" s="37" t="s">
        <v>7</v>
      </c>
      <c r="C12" s="123" t="s">
        <v>19</v>
      </c>
      <c r="D12" s="123"/>
      <c r="E12" s="121" t="s">
        <v>18</v>
      </c>
      <c r="F12" s="122"/>
      <c r="G12" s="122"/>
      <c r="H12" s="122"/>
      <c r="I12" s="122"/>
      <c r="J12" s="122"/>
      <c r="K12" s="122"/>
    </row>
    <row r="13" spans="2:20" ht="14.25" customHeight="1">
      <c r="B13" s="47">
        <v>1</v>
      </c>
      <c r="C13" s="124" t="s">
        <v>50</v>
      </c>
      <c r="D13" s="125"/>
    </row>
    <row r="14" spans="2:20">
      <c r="B14" s="47">
        <v>2</v>
      </c>
      <c r="C14" s="118"/>
      <c r="D14" s="119"/>
      <c r="E14" s="13"/>
      <c r="F14" s="11"/>
    </row>
    <row r="15" spans="2:20">
      <c r="B15" s="47">
        <v>3</v>
      </c>
      <c r="C15" s="118"/>
      <c r="D15" s="119"/>
      <c r="E15" s="13"/>
      <c r="F15" s="11"/>
    </row>
    <row r="16" spans="2:20">
      <c r="B16" s="47">
        <v>4</v>
      </c>
      <c r="C16" s="48"/>
      <c r="D16" s="49"/>
      <c r="E16" s="13"/>
      <c r="F16" s="11"/>
    </row>
    <row r="17" spans="2:22">
      <c r="B17" s="47">
        <v>5</v>
      </c>
      <c r="C17" s="118"/>
      <c r="D17" s="119"/>
      <c r="E17" s="13"/>
      <c r="F17" s="11"/>
    </row>
    <row r="18" spans="2:22">
      <c r="B18" s="47">
        <v>6</v>
      </c>
      <c r="C18" s="118"/>
      <c r="D18" s="119"/>
      <c r="E18" s="13"/>
      <c r="F18" s="11"/>
    </row>
    <row r="19" spans="2:22">
      <c r="B19" s="47">
        <v>7</v>
      </c>
      <c r="C19" s="118"/>
      <c r="D19" s="119"/>
      <c r="E19" s="13"/>
      <c r="F19" s="11"/>
    </row>
    <row r="20" spans="2:22" ht="30" customHeight="1"/>
    <row r="21" spans="2:22" ht="15.75">
      <c r="B21" s="127" t="s">
        <v>25</v>
      </c>
      <c r="C21" s="127"/>
      <c r="D21" s="127"/>
      <c r="E21" s="127"/>
      <c r="F21" s="127"/>
      <c r="G21" s="127"/>
      <c r="H21" s="127"/>
      <c r="I21" s="127"/>
      <c r="J21" s="127"/>
      <c r="K21" s="127"/>
      <c r="L21" s="127"/>
      <c r="M21" s="127"/>
      <c r="N21" s="127"/>
      <c r="O21" s="127"/>
      <c r="P21" s="127"/>
      <c r="Q21" s="127"/>
    </row>
    <row r="22" spans="2:22">
      <c r="B22" s="8"/>
      <c r="C22" s="8"/>
      <c r="D22" s="8"/>
      <c r="E22" s="8"/>
      <c r="F22" s="8"/>
      <c r="G22" s="8"/>
      <c r="H22" s="8"/>
      <c r="I22" s="8"/>
      <c r="J22" s="8"/>
      <c r="K22" s="8"/>
      <c r="L22" s="8"/>
      <c r="M22" s="8"/>
      <c r="N22" s="8"/>
      <c r="O22" s="8"/>
      <c r="P22" s="8"/>
      <c r="Q22" s="8"/>
    </row>
    <row r="23" spans="2:22" ht="25.5">
      <c r="B23" s="39" t="s">
        <v>22</v>
      </c>
      <c r="C23" s="40" t="s">
        <v>20</v>
      </c>
      <c r="D23" s="143" t="str">
        <f>IF(C23=T23,U23,IF(C23=T24,U24,""))</f>
        <v>Please enter the weight measurments ONLY for each of the waste streams in the table below.</v>
      </c>
      <c r="E23" s="144"/>
      <c r="F23" s="144"/>
      <c r="G23" s="144"/>
      <c r="H23" s="144"/>
      <c r="I23" s="144"/>
      <c r="J23" s="144"/>
      <c r="K23" s="144"/>
      <c r="L23" s="8"/>
      <c r="M23" s="8"/>
      <c r="N23" s="8"/>
      <c r="O23" s="8"/>
      <c r="P23" s="8"/>
      <c r="Q23" s="8"/>
      <c r="T23" s="20" t="s">
        <v>20</v>
      </c>
      <c r="U23" s="21" t="s">
        <v>23</v>
      </c>
      <c r="V23" s="21" t="s">
        <v>32</v>
      </c>
    </row>
    <row r="24" spans="2:22" ht="25.5">
      <c r="B24" s="8"/>
      <c r="C24" s="8"/>
      <c r="D24" s="8"/>
      <c r="E24" s="8"/>
      <c r="F24" s="8"/>
      <c r="G24" s="8"/>
      <c r="H24" s="8"/>
      <c r="I24" s="8"/>
      <c r="J24" s="8"/>
      <c r="K24" s="8"/>
      <c r="L24" s="8"/>
      <c r="M24" s="8"/>
      <c r="N24" s="8"/>
      <c r="O24" s="8"/>
      <c r="P24" s="8"/>
      <c r="Q24" s="8"/>
      <c r="T24" s="20" t="s">
        <v>21</v>
      </c>
      <c r="U24" s="21" t="s">
        <v>24</v>
      </c>
      <c r="V24" s="21" t="s">
        <v>8</v>
      </c>
    </row>
    <row r="25" spans="2:22">
      <c r="B25" s="8"/>
      <c r="C25" s="8"/>
      <c r="D25" s="8"/>
      <c r="E25" s="8"/>
      <c r="F25" s="8"/>
      <c r="G25" s="8"/>
      <c r="H25" s="8"/>
      <c r="I25" s="8"/>
      <c r="J25" s="8"/>
      <c r="K25" s="8"/>
      <c r="L25" s="8"/>
      <c r="M25" s="8"/>
      <c r="N25" s="8"/>
      <c r="O25" s="8"/>
      <c r="P25" s="8"/>
      <c r="Q25" s="8"/>
    </row>
    <row r="26" spans="2:22" ht="12.75" customHeight="1">
      <c r="B26" s="110" t="s">
        <v>46</v>
      </c>
      <c r="C26" s="129" t="str">
        <f>C13</f>
        <v>General Waste</v>
      </c>
      <c r="D26" s="110"/>
      <c r="E26" s="110">
        <f>C14</f>
        <v>0</v>
      </c>
      <c r="F26" s="110"/>
      <c r="G26" s="110">
        <f>C15</f>
        <v>0</v>
      </c>
      <c r="H26" s="110"/>
      <c r="I26" s="110">
        <f>C16</f>
        <v>0</v>
      </c>
      <c r="J26" s="110"/>
      <c r="K26" s="110">
        <f>C17</f>
        <v>0</v>
      </c>
      <c r="L26" s="110"/>
      <c r="M26" s="110">
        <f>C18</f>
        <v>0</v>
      </c>
      <c r="N26" s="110"/>
      <c r="O26" s="110">
        <f>C19</f>
        <v>0</v>
      </c>
      <c r="P26" s="110"/>
      <c r="Q26" s="110" t="s">
        <v>33</v>
      </c>
    </row>
    <row r="27" spans="2:22" ht="25.5" customHeight="1">
      <c r="B27" s="123"/>
      <c r="C27" s="45" t="str">
        <f>IF($C23=$T23,$V23,IF($C23=$T24,$V24,""))</f>
        <v>Weight (kg)</v>
      </c>
      <c r="D27" s="45" t="str">
        <f>IF($C23=$T23,"",IF($C23=$T24,"Conversion Factor",""))</f>
        <v/>
      </c>
      <c r="E27" s="45" t="str">
        <f>IF($C23=$T23,$V23,IF($C23=$T24,$V24,""))</f>
        <v>Weight (kg)</v>
      </c>
      <c r="F27" s="45" t="str">
        <f>IF($C23=$T23,"",IF($C23=$T24,"Conversion Factor",""))</f>
        <v/>
      </c>
      <c r="G27" s="45" t="str">
        <f>IF($C23=$T23,$V23,IF($C23=$T24,$V24,""))</f>
        <v>Weight (kg)</v>
      </c>
      <c r="H27" s="45" t="str">
        <f>IF($C23=$T23,"",IF($C23=$T24,"Conversion Factor",""))</f>
        <v/>
      </c>
      <c r="I27" s="45" t="str">
        <f>IF($C23=$T23,$V23,IF($C23=$T24,$V24,""))</f>
        <v>Weight (kg)</v>
      </c>
      <c r="J27" s="45" t="str">
        <f>IF($C23=$T23,"",IF($C23=$T24,"Conversion Factor",""))</f>
        <v/>
      </c>
      <c r="K27" s="45" t="str">
        <f>IF($C23=$T23,$V23,IF($C23=$T24,$V24,""))</f>
        <v>Weight (kg)</v>
      </c>
      <c r="L27" s="45" t="str">
        <f>IF($C23=$T23,"",IF($C23=$T24,"Conversion Factor",""))</f>
        <v/>
      </c>
      <c r="M27" s="45" t="str">
        <f>IF($C23=$T23,$V23,IF($C23=$T24,$V24,""))</f>
        <v>Weight (kg)</v>
      </c>
      <c r="N27" s="45" t="str">
        <f>IF($C23=$T23,"",IF($C23=$T24,"Conversion Factor",""))</f>
        <v/>
      </c>
      <c r="O27" s="45" t="str">
        <f>IF($C23=$T23,$V23,IF($C23=$T24,$V24,""))</f>
        <v>Weight (kg)</v>
      </c>
      <c r="P27" s="45" t="str">
        <f>IF($C23=$T23,"",IF($C23=$T24,"Conversion Factor",""))</f>
        <v/>
      </c>
      <c r="Q27" s="128"/>
    </row>
    <row r="28" spans="2:22">
      <c r="B28" s="24">
        <v>1</v>
      </c>
      <c r="C28" s="34"/>
      <c r="D28" s="30"/>
      <c r="E28" s="34"/>
      <c r="F28" s="30"/>
      <c r="G28" s="34"/>
      <c r="H28" s="30"/>
      <c r="I28" s="34"/>
      <c r="J28" s="30"/>
      <c r="K28" s="34"/>
      <c r="L28" s="30"/>
      <c r="M28" s="34"/>
      <c r="N28" s="30"/>
      <c r="O28" s="34"/>
      <c r="P28" s="42"/>
      <c r="Q28" s="46">
        <f>IF(C$23=T$23,SUM(C28+E28+G28+I28+K28+M28+O28),IF(C$23=T$24,SUM((C28*D28)+(E28*F28)+(G28*H28)+(I28*J28)+(K28*L28)+(M28*N28)+(O28*P28)),""))</f>
        <v>0</v>
      </c>
    </row>
    <row r="29" spans="2:22">
      <c r="B29" s="25">
        <v>2</v>
      </c>
      <c r="C29" s="35"/>
      <c r="D29" s="31"/>
      <c r="E29" s="35"/>
      <c r="F29" s="31"/>
      <c r="G29" s="35"/>
      <c r="H29" s="31"/>
      <c r="I29" s="35"/>
      <c r="J29" s="31"/>
      <c r="K29" s="35"/>
      <c r="L29" s="31"/>
      <c r="M29" s="35"/>
      <c r="N29" s="31"/>
      <c r="O29" s="35"/>
      <c r="P29" s="43"/>
      <c r="Q29" s="46">
        <f t="shared" ref="Q29:Q39" si="0">IF(C$23=T$23,SUM(C29+E29+G29+I29+K29+M29+O29),IF(C$23=T$24,SUM((C29*D29)+(E29*F29)+(G29*H29)+(I29*J29)+(K29*L29)+(M29*N29)+(O29*P29)),""))</f>
        <v>0</v>
      </c>
    </row>
    <row r="30" spans="2:22">
      <c r="B30" s="25">
        <v>3</v>
      </c>
      <c r="C30" s="35"/>
      <c r="D30" s="31"/>
      <c r="E30" s="35"/>
      <c r="F30" s="31"/>
      <c r="G30" s="35"/>
      <c r="H30" s="31"/>
      <c r="I30" s="35"/>
      <c r="J30" s="31"/>
      <c r="K30" s="35"/>
      <c r="L30" s="31"/>
      <c r="M30" s="35"/>
      <c r="N30" s="31"/>
      <c r="O30" s="35"/>
      <c r="P30" s="43"/>
      <c r="Q30" s="46">
        <f t="shared" si="0"/>
        <v>0</v>
      </c>
    </row>
    <row r="31" spans="2:22">
      <c r="B31" s="25">
        <v>4</v>
      </c>
      <c r="C31" s="35"/>
      <c r="D31" s="31"/>
      <c r="E31" s="35"/>
      <c r="F31" s="31"/>
      <c r="G31" s="35"/>
      <c r="H31" s="31"/>
      <c r="I31" s="35"/>
      <c r="J31" s="31"/>
      <c r="K31" s="35"/>
      <c r="L31" s="31"/>
      <c r="M31" s="35"/>
      <c r="N31" s="31"/>
      <c r="O31" s="35"/>
      <c r="P31" s="43"/>
      <c r="Q31" s="46">
        <f t="shared" si="0"/>
        <v>0</v>
      </c>
    </row>
    <row r="32" spans="2:22">
      <c r="B32" s="25">
        <v>5</v>
      </c>
      <c r="C32" s="35"/>
      <c r="D32" s="31"/>
      <c r="E32" s="35"/>
      <c r="F32" s="31"/>
      <c r="G32" s="35"/>
      <c r="H32" s="31"/>
      <c r="I32" s="35"/>
      <c r="J32" s="31"/>
      <c r="K32" s="35"/>
      <c r="L32" s="31"/>
      <c r="M32" s="35"/>
      <c r="N32" s="31"/>
      <c r="O32" s="35"/>
      <c r="P32" s="43"/>
      <c r="Q32" s="46">
        <f t="shared" si="0"/>
        <v>0</v>
      </c>
    </row>
    <row r="33" spans="2:17">
      <c r="B33" s="25">
        <v>6</v>
      </c>
      <c r="C33" s="35"/>
      <c r="D33" s="31"/>
      <c r="E33" s="35"/>
      <c r="F33" s="31"/>
      <c r="G33" s="35"/>
      <c r="H33" s="31"/>
      <c r="I33" s="35"/>
      <c r="J33" s="31"/>
      <c r="K33" s="35"/>
      <c r="L33" s="31"/>
      <c r="M33" s="35"/>
      <c r="N33" s="31"/>
      <c r="O33" s="35"/>
      <c r="P33" s="43"/>
      <c r="Q33" s="46">
        <f t="shared" si="0"/>
        <v>0</v>
      </c>
    </row>
    <row r="34" spans="2:17">
      <c r="B34" s="25">
        <v>7</v>
      </c>
      <c r="C34" s="35"/>
      <c r="D34" s="31"/>
      <c r="E34" s="35"/>
      <c r="F34" s="31"/>
      <c r="G34" s="35"/>
      <c r="H34" s="31"/>
      <c r="I34" s="35"/>
      <c r="J34" s="31"/>
      <c r="K34" s="35"/>
      <c r="L34" s="31"/>
      <c r="M34" s="35"/>
      <c r="N34" s="31"/>
      <c r="O34" s="35"/>
      <c r="P34" s="43"/>
      <c r="Q34" s="46">
        <f t="shared" si="0"/>
        <v>0</v>
      </c>
    </row>
    <row r="35" spans="2:17">
      <c r="B35" s="25">
        <v>8</v>
      </c>
      <c r="C35" s="35"/>
      <c r="D35" s="31"/>
      <c r="E35" s="35"/>
      <c r="F35" s="31"/>
      <c r="G35" s="35"/>
      <c r="H35" s="31"/>
      <c r="I35" s="35"/>
      <c r="J35" s="31"/>
      <c r="K35" s="35"/>
      <c r="L35" s="31"/>
      <c r="M35" s="35"/>
      <c r="N35" s="31"/>
      <c r="O35" s="35"/>
      <c r="P35" s="43"/>
      <c r="Q35" s="46">
        <f t="shared" si="0"/>
        <v>0</v>
      </c>
    </row>
    <row r="36" spans="2:17">
      <c r="B36" s="25">
        <v>9</v>
      </c>
      <c r="C36" s="35"/>
      <c r="D36" s="31"/>
      <c r="E36" s="35"/>
      <c r="F36" s="31"/>
      <c r="G36" s="35"/>
      <c r="H36" s="31"/>
      <c r="I36" s="35"/>
      <c r="J36" s="31"/>
      <c r="K36" s="35"/>
      <c r="L36" s="31"/>
      <c r="M36" s="35"/>
      <c r="N36" s="31"/>
      <c r="O36" s="35"/>
      <c r="P36" s="43"/>
      <c r="Q36" s="46">
        <f t="shared" si="0"/>
        <v>0</v>
      </c>
    </row>
    <row r="37" spans="2:17">
      <c r="B37" s="25">
        <v>10</v>
      </c>
      <c r="C37" s="35"/>
      <c r="D37" s="31"/>
      <c r="E37" s="35"/>
      <c r="F37" s="31"/>
      <c r="G37" s="35"/>
      <c r="H37" s="31"/>
      <c r="I37" s="35"/>
      <c r="J37" s="31"/>
      <c r="K37" s="35"/>
      <c r="L37" s="31"/>
      <c r="M37" s="35"/>
      <c r="N37" s="31"/>
      <c r="O37" s="35"/>
      <c r="P37" s="43"/>
      <c r="Q37" s="46">
        <f t="shared" si="0"/>
        <v>0</v>
      </c>
    </row>
    <row r="38" spans="2:17">
      <c r="B38" s="25">
        <v>11</v>
      </c>
      <c r="C38" s="35"/>
      <c r="D38" s="31"/>
      <c r="E38" s="35"/>
      <c r="F38" s="31"/>
      <c r="G38" s="35"/>
      <c r="H38" s="31"/>
      <c r="I38" s="35"/>
      <c r="J38" s="31"/>
      <c r="K38" s="35"/>
      <c r="L38" s="31"/>
      <c r="M38" s="35"/>
      <c r="N38" s="31"/>
      <c r="O38" s="35"/>
      <c r="P38" s="43"/>
      <c r="Q38" s="46">
        <f t="shared" si="0"/>
        <v>0</v>
      </c>
    </row>
    <row r="39" spans="2:17">
      <c r="B39" s="25">
        <v>12</v>
      </c>
      <c r="C39" s="36"/>
      <c r="D39" s="32"/>
      <c r="E39" s="36"/>
      <c r="F39" s="32"/>
      <c r="G39" s="36"/>
      <c r="H39" s="32"/>
      <c r="I39" s="36"/>
      <c r="J39" s="32"/>
      <c r="K39" s="36"/>
      <c r="L39" s="32"/>
      <c r="M39" s="36"/>
      <c r="N39" s="32"/>
      <c r="O39" s="36"/>
      <c r="P39" s="44"/>
      <c r="Q39" s="46">
        <f t="shared" si="0"/>
        <v>0</v>
      </c>
    </row>
    <row r="40" spans="2:17">
      <c r="B40" s="37" t="s">
        <v>0</v>
      </c>
      <c r="C40" s="46">
        <f>IF($C23=$T23,SUM(C28:C39),SUMPRODUCT(C28:C39,D28:D39))</f>
        <v>0</v>
      </c>
      <c r="D40" s="8"/>
      <c r="E40" s="46">
        <f>IF($C23=$T23,SUM(E28:E39),SUMPRODUCT(E28:E39,F28:F39))</f>
        <v>0</v>
      </c>
      <c r="F40" s="29"/>
      <c r="G40" s="46">
        <f>IF($C23=$T23,SUM(G28:G39),SUMPRODUCT(G28:G39,H28:H39))</f>
        <v>0</v>
      </c>
      <c r="H40" s="29"/>
      <c r="I40" s="46">
        <f>IF($C23=$T23,SUM(I28:I39),SUMPRODUCT(I28:I39,J28:J39))</f>
        <v>0</v>
      </c>
      <c r="J40" s="29"/>
      <c r="K40" s="46">
        <f>IF($C23=$T23,SUM(K28:K39),SUMPRODUCT(K28:K39,L28:L39))</f>
        <v>0</v>
      </c>
      <c r="L40" s="29"/>
      <c r="M40" s="46">
        <f>IF($C23=$T23,SUM(M28:M39),SUMPRODUCT(M28:M39,N28:N39))</f>
        <v>0</v>
      </c>
      <c r="N40" s="29"/>
      <c r="O40" s="46">
        <f>IF($C23=$T23,SUM(O28:O39),SUMPRODUCT(O28:O39,P28:P39))</f>
        <v>0</v>
      </c>
      <c r="P40" s="29"/>
      <c r="Q40" s="46">
        <f>SUM(C40:P40)</f>
        <v>0</v>
      </c>
    </row>
    <row r="41" spans="2:17">
      <c r="B41" s="8"/>
      <c r="C41" s="8"/>
      <c r="D41" s="8"/>
      <c r="E41" s="8"/>
      <c r="F41" s="8"/>
      <c r="G41" s="8"/>
      <c r="H41" s="8"/>
      <c r="I41" s="8"/>
      <c r="J41" s="8"/>
      <c r="K41" s="8"/>
      <c r="L41" s="8"/>
      <c r="M41" s="8"/>
      <c r="N41" s="8"/>
      <c r="O41" s="8"/>
      <c r="P41" s="8"/>
      <c r="Q41" s="8"/>
    </row>
    <row r="42" spans="2:17">
      <c r="B42" s="8"/>
      <c r="C42" s="8"/>
      <c r="D42" s="8"/>
      <c r="E42" s="8"/>
      <c r="F42" s="8"/>
      <c r="G42" s="8"/>
      <c r="H42" s="8"/>
      <c r="I42" s="8"/>
      <c r="J42" s="8"/>
      <c r="K42" s="8"/>
      <c r="L42" s="8"/>
      <c r="M42" s="8"/>
      <c r="N42" s="8"/>
      <c r="O42" s="8"/>
      <c r="P42" s="8"/>
      <c r="Q42" s="8"/>
    </row>
    <row r="43" spans="2:17" ht="15.75">
      <c r="B43" s="127" t="s">
        <v>36</v>
      </c>
      <c r="C43" s="127"/>
      <c r="D43" s="127"/>
      <c r="E43" s="127"/>
      <c r="F43" s="127"/>
      <c r="G43" s="127"/>
      <c r="H43" s="127"/>
      <c r="I43" s="127"/>
      <c r="J43" s="127"/>
      <c r="K43" s="127"/>
      <c r="L43" s="127"/>
      <c r="M43" s="127"/>
      <c r="N43" s="127"/>
      <c r="O43" s="127"/>
      <c r="P43" s="127"/>
      <c r="Q43" s="127"/>
    </row>
    <row r="44" spans="2:17" ht="15.75">
      <c r="B44" s="33"/>
      <c r="C44" s="33"/>
      <c r="D44" s="33"/>
      <c r="E44" s="33"/>
      <c r="F44" s="33"/>
      <c r="G44" s="33"/>
      <c r="H44" s="33"/>
      <c r="I44" s="33"/>
      <c r="J44" s="33"/>
      <c r="K44" s="33"/>
      <c r="L44" s="33"/>
      <c r="M44" s="33"/>
      <c r="N44" s="33"/>
      <c r="O44" s="33"/>
      <c r="P44" s="33"/>
      <c r="Q44" s="33"/>
    </row>
    <row r="45" spans="2:17" ht="15.75">
      <c r="B45" s="130" t="s">
        <v>26</v>
      </c>
      <c r="C45" s="130"/>
      <c r="D45" s="130"/>
      <c r="E45" s="130"/>
      <c r="F45" s="130"/>
      <c r="G45" s="130"/>
      <c r="H45" s="130"/>
      <c r="I45" s="33"/>
      <c r="J45" s="33"/>
      <c r="K45" s="33"/>
      <c r="L45" s="33"/>
      <c r="M45" s="33"/>
      <c r="N45" s="33"/>
      <c r="O45" s="33"/>
      <c r="P45" s="33"/>
      <c r="Q45" s="33"/>
    </row>
    <row r="46" spans="2:17">
      <c r="B46" s="8"/>
      <c r="C46" s="8"/>
      <c r="D46" s="8"/>
      <c r="E46" s="8"/>
      <c r="F46" s="8"/>
      <c r="G46" s="8"/>
      <c r="H46" s="8"/>
      <c r="I46" s="8"/>
      <c r="J46" s="8"/>
      <c r="K46" s="8"/>
      <c r="L46" s="8"/>
      <c r="M46" s="8"/>
      <c r="N46" s="8"/>
      <c r="O46" s="8"/>
      <c r="P46" s="8"/>
      <c r="Q46" s="8"/>
    </row>
    <row r="47" spans="2:17">
      <c r="B47" s="8"/>
      <c r="C47" s="8"/>
      <c r="D47" s="8"/>
      <c r="E47" s="123" t="s">
        <v>53</v>
      </c>
      <c r="F47" s="123"/>
      <c r="G47" s="8"/>
      <c r="H47" s="8"/>
      <c r="I47" s="8"/>
      <c r="J47" s="8"/>
      <c r="K47" s="8"/>
      <c r="L47" s="8"/>
      <c r="M47" s="8"/>
      <c r="N47" s="8"/>
      <c r="O47" s="8"/>
      <c r="P47" s="8"/>
      <c r="Q47" s="8"/>
    </row>
    <row r="48" spans="2:17" ht="14.25" customHeight="1">
      <c r="B48" s="120" t="s">
        <v>47</v>
      </c>
      <c r="C48" s="120"/>
      <c r="D48" s="120"/>
      <c r="E48" s="126">
        <v>0.9</v>
      </c>
      <c r="F48" s="126"/>
      <c r="G48" s="8"/>
      <c r="H48" s="8"/>
      <c r="I48" s="8"/>
      <c r="J48" s="8"/>
      <c r="K48" s="8"/>
      <c r="L48" s="8"/>
      <c r="M48" s="8"/>
      <c r="N48" s="8"/>
      <c r="O48" s="8"/>
      <c r="P48" s="8"/>
      <c r="Q48" s="8"/>
    </row>
    <row r="49" spans="2:17" ht="14.25" customHeight="1">
      <c r="B49" s="120" t="s">
        <v>48</v>
      </c>
      <c r="C49" s="120"/>
      <c r="D49" s="120"/>
      <c r="E49" s="126">
        <v>0.5</v>
      </c>
      <c r="F49" s="126"/>
      <c r="G49" s="8"/>
      <c r="H49" s="8"/>
      <c r="I49" s="8"/>
      <c r="J49" s="8"/>
      <c r="K49" s="8"/>
      <c r="L49" s="8"/>
      <c r="M49" s="8"/>
      <c r="N49" s="8"/>
      <c r="O49" s="8"/>
      <c r="P49" s="8"/>
      <c r="Q49" s="8"/>
    </row>
    <row r="50" spans="2:17">
      <c r="B50" s="8"/>
      <c r="C50" s="8"/>
      <c r="D50" s="8"/>
      <c r="E50" s="8"/>
      <c r="F50" s="8"/>
      <c r="G50" s="8"/>
      <c r="H50" s="8"/>
      <c r="I50" s="8"/>
      <c r="J50" s="8"/>
      <c r="K50" s="8"/>
      <c r="L50" s="8"/>
      <c r="M50" s="8"/>
      <c r="N50" s="8"/>
      <c r="O50" s="8"/>
      <c r="P50" s="8"/>
      <c r="Q50" s="8"/>
    </row>
    <row r="51" spans="2:17" ht="42.75" customHeight="1">
      <c r="B51" s="120" t="s">
        <v>7</v>
      </c>
      <c r="C51" s="120"/>
      <c r="D51" s="120"/>
      <c r="E51" s="110" t="s">
        <v>30</v>
      </c>
      <c r="F51" s="110"/>
      <c r="G51" s="110" t="s">
        <v>27</v>
      </c>
      <c r="H51" s="110"/>
      <c r="I51" s="111" t="s">
        <v>28</v>
      </c>
      <c r="J51" s="112"/>
      <c r="K51" s="112" t="s">
        <v>49</v>
      </c>
      <c r="L51" s="110"/>
      <c r="M51" s="110" t="s">
        <v>29</v>
      </c>
      <c r="N51" s="110"/>
      <c r="O51" s="38" t="s">
        <v>0</v>
      </c>
      <c r="P51" s="110" t="s">
        <v>31</v>
      </c>
      <c r="Q51" s="110"/>
    </row>
    <row r="52" spans="2:17">
      <c r="B52" s="120" t="str">
        <f>C26</f>
        <v>General Waste</v>
      </c>
      <c r="C52" s="120"/>
      <c r="D52" s="120"/>
      <c r="E52" s="131" t="str">
        <f>CONCATENATE(C40,"kg")</f>
        <v>0kg</v>
      </c>
      <c r="F52" s="131"/>
      <c r="G52" s="113"/>
      <c r="H52" s="114"/>
      <c r="I52" s="113"/>
      <c r="J52" s="114"/>
      <c r="K52" s="163">
        <v>0.5</v>
      </c>
      <c r="L52" s="164"/>
      <c r="M52" s="159">
        <v>0.5</v>
      </c>
      <c r="N52" s="151"/>
      <c r="O52" s="51">
        <f>IF(SUM(G52:N52)=1,SUM(G52:N52),"Must=100%")</f>
        <v>1</v>
      </c>
      <c r="P52" s="135">
        <f>C$40*(G52+I52*E$48+K52*E$49)</f>
        <v>0</v>
      </c>
      <c r="Q52" s="136"/>
    </row>
    <row r="53" spans="2:17">
      <c r="B53" s="120">
        <f>E26</f>
        <v>0</v>
      </c>
      <c r="C53" s="120"/>
      <c r="D53" s="120"/>
      <c r="E53" s="139" t="str">
        <f>CONCATENATE(E40,"kg")</f>
        <v>0kg</v>
      </c>
      <c r="F53" s="140"/>
      <c r="G53" s="162"/>
      <c r="H53" s="150"/>
      <c r="I53" s="151"/>
      <c r="J53" s="150"/>
      <c r="K53" s="108"/>
      <c r="L53" s="109"/>
      <c r="M53" s="150"/>
      <c r="N53" s="151"/>
      <c r="O53" s="51" t="str">
        <f t="shared" ref="O53:O58" si="1">IF(SUM(G53:N53)=1,SUM(G53:N53),"Must=100%")</f>
        <v>Must=100%</v>
      </c>
      <c r="P53" s="135">
        <f>E$40*(G53+I53*E$48+K53*E$49)</f>
        <v>0</v>
      </c>
      <c r="Q53" s="136"/>
    </row>
    <row r="54" spans="2:17">
      <c r="B54" s="120">
        <f>G26</f>
        <v>0</v>
      </c>
      <c r="C54" s="120"/>
      <c r="D54" s="120"/>
      <c r="E54" s="137" t="str">
        <f>CONCATENATE(G40,"kg")</f>
        <v>0kg</v>
      </c>
      <c r="F54" s="138"/>
      <c r="G54" s="162"/>
      <c r="H54" s="150"/>
      <c r="I54" s="151"/>
      <c r="J54" s="150"/>
      <c r="K54" s="108"/>
      <c r="L54" s="109"/>
      <c r="M54" s="150"/>
      <c r="N54" s="151"/>
      <c r="O54" s="51" t="str">
        <f t="shared" si="1"/>
        <v>Must=100%</v>
      </c>
      <c r="P54" s="135">
        <f>G$40*(G54+I54*E$48+K54*E$49)</f>
        <v>0</v>
      </c>
      <c r="Q54" s="136"/>
    </row>
    <row r="55" spans="2:17">
      <c r="B55" s="120">
        <f>I26</f>
        <v>0</v>
      </c>
      <c r="C55" s="120"/>
      <c r="D55" s="120"/>
      <c r="E55" s="137" t="str">
        <f>CONCATENATE(I40,"kg")</f>
        <v>0kg</v>
      </c>
      <c r="F55" s="138"/>
      <c r="G55" s="162"/>
      <c r="H55" s="150"/>
      <c r="I55" s="151"/>
      <c r="J55" s="150"/>
      <c r="K55" s="108"/>
      <c r="L55" s="109"/>
      <c r="M55" s="150"/>
      <c r="N55" s="151"/>
      <c r="O55" s="51" t="str">
        <f t="shared" si="1"/>
        <v>Must=100%</v>
      </c>
      <c r="P55" s="135">
        <f>I$40*(G55+I55*E$48+K55*E$49)</f>
        <v>0</v>
      </c>
      <c r="Q55" s="136"/>
    </row>
    <row r="56" spans="2:17">
      <c r="B56" s="120">
        <f>K26</f>
        <v>0</v>
      </c>
      <c r="C56" s="120"/>
      <c r="D56" s="120"/>
      <c r="E56" s="137" t="str">
        <f>CONCATENATE(K40,"kg")</f>
        <v>0kg</v>
      </c>
      <c r="F56" s="138"/>
      <c r="G56" s="162"/>
      <c r="H56" s="150"/>
      <c r="I56" s="151"/>
      <c r="J56" s="150"/>
      <c r="K56" s="108"/>
      <c r="L56" s="109"/>
      <c r="M56" s="150"/>
      <c r="N56" s="151"/>
      <c r="O56" s="51" t="str">
        <f t="shared" si="1"/>
        <v>Must=100%</v>
      </c>
      <c r="P56" s="135">
        <f>K$40*(G56+I56*E$48+K56*E$49)</f>
        <v>0</v>
      </c>
      <c r="Q56" s="136"/>
    </row>
    <row r="57" spans="2:17">
      <c r="B57" s="120">
        <f>M26</f>
        <v>0</v>
      </c>
      <c r="C57" s="120"/>
      <c r="D57" s="120"/>
      <c r="E57" s="137" t="str">
        <f>CONCATENATE(M40,"kg")</f>
        <v>0kg</v>
      </c>
      <c r="F57" s="138"/>
      <c r="G57" s="162"/>
      <c r="H57" s="150"/>
      <c r="I57" s="151"/>
      <c r="J57" s="150"/>
      <c r="K57" s="108"/>
      <c r="L57" s="109"/>
      <c r="M57" s="150"/>
      <c r="N57" s="151"/>
      <c r="O57" s="51" t="str">
        <f t="shared" si="1"/>
        <v>Must=100%</v>
      </c>
      <c r="P57" s="135">
        <f>M$40*(G57+I57*E$48+K57*E$49)</f>
        <v>0</v>
      </c>
      <c r="Q57" s="136"/>
    </row>
    <row r="58" spans="2:17">
      <c r="B58" s="120">
        <f>O26</f>
        <v>0</v>
      </c>
      <c r="C58" s="120"/>
      <c r="D58" s="120"/>
      <c r="E58" s="131" t="str">
        <f>CONCATENATE(O40,"kg")</f>
        <v>0kg</v>
      </c>
      <c r="F58" s="123"/>
      <c r="G58" s="162"/>
      <c r="H58" s="150"/>
      <c r="I58" s="151"/>
      <c r="J58" s="150"/>
      <c r="K58" s="108"/>
      <c r="L58" s="109"/>
      <c r="M58" s="150"/>
      <c r="N58" s="151"/>
      <c r="O58" s="51" t="str">
        <f t="shared" si="1"/>
        <v>Must=100%</v>
      </c>
      <c r="P58" s="135">
        <f>O$40*(G58+I58*E$48+K58*E$49)</f>
        <v>0</v>
      </c>
      <c r="Q58" s="136"/>
    </row>
    <row r="59" spans="2:17">
      <c r="B59" s="8"/>
      <c r="C59" s="8"/>
      <c r="D59" s="8"/>
      <c r="E59" s="8"/>
      <c r="F59" s="8"/>
      <c r="G59" s="8"/>
      <c r="H59" s="8"/>
      <c r="I59" s="8"/>
      <c r="J59" s="8"/>
      <c r="K59" s="8"/>
      <c r="L59" s="8"/>
      <c r="M59" s="8"/>
      <c r="N59" s="8"/>
      <c r="O59" s="38" t="s">
        <v>0</v>
      </c>
      <c r="P59" s="135">
        <f>SUM(P52:Q58)</f>
        <v>0</v>
      </c>
      <c r="Q59" s="136"/>
    </row>
    <row r="60" spans="2:17">
      <c r="B60" s="8"/>
      <c r="C60" s="8"/>
      <c r="D60" s="8"/>
      <c r="E60" s="8"/>
      <c r="F60" s="8"/>
      <c r="G60" s="8"/>
      <c r="H60" s="8"/>
      <c r="I60" s="8"/>
      <c r="J60" s="8"/>
      <c r="K60" s="8"/>
      <c r="L60" s="8"/>
      <c r="M60" s="8"/>
      <c r="N60" s="8"/>
      <c r="O60" s="8"/>
      <c r="P60" s="8"/>
      <c r="Q60" s="8"/>
    </row>
    <row r="61" spans="2:17" ht="15.75">
      <c r="B61" s="127" t="s">
        <v>34</v>
      </c>
      <c r="C61" s="127"/>
      <c r="D61" s="127"/>
      <c r="E61" s="127"/>
      <c r="F61" s="127"/>
      <c r="G61" s="127"/>
      <c r="H61" s="127"/>
      <c r="I61" s="127"/>
      <c r="J61" s="127"/>
      <c r="K61" s="127"/>
      <c r="L61" s="127"/>
      <c r="M61" s="127"/>
      <c r="N61" s="127"/>
      <c r="O61" s="127"/>
      <c r="P61" s="127"/>
      <c r="Q61" s="127"/>
    </row>
    <row r="62" spans="2:17">
      <c r="B62" s="8"/>
      <c r="C62" s="8"/>
      <c r="D62" s="8"/>
      <c r="E62" s="8"/>
      <c r="F62" s="8"/>
      <c r="G62" s="8"/>
      <c r="H62" s="8"/>
      <c r="I62" s="8"/>
      <c r="J62" s="8"/>
      <c r="K62" s="8"/>
      <c r="L62" s="8"/>
      <c r="M62" s="8"/>
      <c r="N62" s="8"/>
      <c r="O62" s="8"/>
      <c r="P62" s="8"/>
      <c r="Q62" s="8"/>
    </row>
    <row r="63" spans="2:17" ht="28.35" customHeight="1">
      <c r="B63" s="8"/>
      <c r="C63" s="8"/>
      <c r="D63" s="8"/>
      <c r="E63" s="110" t="s">
        <v>59</v>
      </c>
      <c r="F63" s="110"/>
      <c r="G63" s="110" t="s">
        <v>60</v>
      </c>
      <c r="H63" s="110"/>
      <c r="I63" s="110" t="s">
        <v>61</v>
      </c>
      <c r="J63" s="110"/>
      <c r="K63" s="8"/>
      <c r="L63" s="8"/>
      <c r="M63" s="8"/>
      <c r="N63" s="8"/>
      <c r="O63" s="8"/>
      <c r="P63" s="8"/>
      <c r="Q63" s="8"/>
    </row>
    <row r="64" spans="2:17">
      <c r="B64" s="120" t="s">
        <v>30</v>
      </c>
      <c r="C64" s="120"/>
      <c r="D64" s="120"/>
      <c r="E64" s="108">
        <f>Q40</f>
        <v>0</v>
      </c>
      <c r="F64" s="109"/>
      <c r="G64" s="108" t="e">
        <f>E64/C$6</f>
        <v>#DIV/0!</v>
      </c>
      <c r="H64" s="109"/>
      <c r="I64" s="108" t="e">
        <f>E64/C$7</f>
        <v>#DIV/0!</v>
      </c>
      <c r="J64" s="109"/>
      <c r="K64" s="8"/>
      <c r="L64" s="8"/>
      <c r="M64" s="8"/>
      <c r="N64" s="8"/>
      <c r="O64" s="8"/>
      <c r="P64" s="8"/>
      <c r="Q64" s="8"/>
    </row>
    <row r="65" spans="2:17">
      <c r="B65" s="120" t="s">
        <v>35</v>
      </c>
      <c r="C65" s="120"/>
      <c r="D65" s="120"/>
      <c r="E65" s="108">
        <f>P59</f>
        <v>0</v>
      </c>
      <c r="F65" s="109"/>
      <c r="G65" s="108" t="e">
        <f t="shared" ref="G65:G66" si="2">E65/C$6</f>
        <v>#DIV/0!</v>
      </c>
      <c r="H65" s="109"/>
      <c r="I65" s="108" t="e">
        <f t="shared" ref="I65:I66" si="3">E65/C$7</f>
        <v>#DIV/0!</v>
      </c>
      <c r="J65" s="109"/>
      <c r="K65" s="8"/>
      <c r="L65" s="8"/>
      <c r="M65" s="8"/>
      <c r="N65" s="8"/>
      <c r="O65" s="8"/>
      <c r="P65" s="8"/>
      <c r="Q65" s="8"/>
    </row>
    <row r="66" spans="2:17">
      <c r="B66" s="120" t="s">
        <v>51</v>
      </c>
      <c r="C66" s="120"/>
      <c r="D66" s="120"/>
      <c r="E66" s="108">
        <f>E64-E65</f>
        <v>0</v>
      </c>
      <c r="F66" s="109"/>
      <c r="G66" s="108" t="e">
        <f t="shared" si="2"/>
        <v>#DIV/0!</v>
      </c>
      <c r="H66" s="109"/>
      <c r="I66" s="108" t="e">
        <f t="shared" si="3"/>
        <v>#DIV/0!</v>
      </c>
      <c r="J66" s="109"/>
      <c r="K66" s="8"/>
      <c r="L66" s="8"/>
      <c r="M66" s="8"/>
      <c r="N66" s="8"/>
      <c r="O66" s="8"/>
      <c r="P66" s="8"/>
      <c r="Q66" s="8"/>
    </row>
    <row r="67" spans="2:17">
      <c r="B67" s="120" t="s">
        <v>52</v>
      </c>
      <c r="C67" s="120"/>
      <c r="D67" s="120"/>
      <c r="E67" s="141" t="e">
        <f>E65/E64</f>
        <v>#DIV/0!</v>
      </c>
      <c r="F67" s="142"/>
      <c r="I67" s="8"/>
      <c r="J67" s="8"/>
      <c r="K67" s="8"/>
      <c r="L67" s="8"/>
      <c r="M67" s="8"/>
      <c r="N67" s="8"/>
      <c r="O67" s="8"/>
      <c r="P67" s="8"/>
      <c r="Q67" s="8"/>
    </row>
    <row r="68" spans="2:17">
      <c r="B68" s="54"/>
      <c r="C68" s="54"/>
      <c r="D68" s="54"/>
      <c r="E68" s="8"/>
      <c r="F68" s="8"/>
      <c r="G68" s="8"/>
      <c r="H68" s="8"/>
      <c r="I68" s="8"/>
      <c r="J68" s="8"/>
      <c r="K68" s="8"/>
      <c r="L68" s="8"/>
      <c r="M68" s="8"/>
      <c r="N68" s="8"/>
      <c r="O68" s="8"/>
      <c r="P68" s="8"/>
      <c r="Q68" s="8"/>
    </row>
  </sheetData>
  <sheetProtection password="E6B1" sheet="1" objects="1" scenarios="1"/>
  <mergeCells count="101">
    <mergeCell ref="C12:D12"/>
    <mergeCell ref="E12:K12"/>
    <mergeCell ref="C13:D13"/>
    <mergeCell ref="C14:D14"/>
    <mergeCell ref="C15:D15"/>
    <mergeCell ref="C17:D17"/>
    <mergeCell ref="C18:D18"/>
    <mergeCell ref="C19:D19"/>
    <mergeCell ref="B21:Q21"/>
    <mergeCell ref="D23:K23"/>
    <mergeCell ref="B26:B27"/>
    <mergeCell ref="C26:D26"/>
    <mergeCell ref="E26:F26"/>
    <mergeCell ref="G26:H26"/>
    <mergeCell ref="I26:J26"/>
    <mergeCell ref="K26:L26"/>
    <mergeCell ref="B48:D48"/>
    <mergeCell ref="E48:F48"/>
    <mergeCell ref="B49:D49"/>
    <mergeCell ref="E49:F49"/>
    <mergeCell ref="B51:D51"/>
    <mergeCell ref="E51:F51"/>
    <mergeCell ref="M26:N26"/>
    <mergeCell ref="O26:P26"/>
    <mergeCell ref="Q26:Q27"/>
    <mergeCell ref="B43:Q43"/>
    <mergeCell ref="B45:H45"/>
    <mergeCell ref="E47:F47"/>
    <mergeCell ref="G51:H51"/>
    <mergeCell ref="I51:J51"/>
    <mergeCell ref="K51:L51"/>
    <mergeCell ref="M51:N51"/>
    <mergeCell ref="P51:Q51"/>
    <mergeCell ref="B52:D52"/>
    <mergeCell ref="E52:F52"/>
    <mergeCell ref="G52:H52"/>
    <mergeCell ref="I52:J52"/>
    <mergeCell ref="K52:L52"/>
    <mergeCell ref="M52:N52"/>
    <mergeCell ref="P52:Q52"/>
    <mergeCell ref="B53:D53"/>
    <mergeCell ref="E53:F53"/>
    <mergeCell ref="G53:H53"/>
    <mergeCell ref="I53:J53"/>
    <mergeCell ref="K53:L53"/>
    <mergeCell ref="M53:N53"/>
    <mergeCell ref="P53:Q53"/>
    <mergeCell ref="P54:Q54"/>
    <mergeCell ref="B55:D55"/>
    <mergeCell ref="E55:F55"/>
    <mergeCell ref="G55:H55"/>
    <mergeCell ref="I55:J55"/>
    <mergeCell ref="K55:L55"/>
    <mergeCell ref="M55:N55"/>
    <mergeCell ref="P55:Q55"/>
    <mergeCell ref="B54:D54"/>
    <mergeCell ref="E54:F54"/>
    <mergeCell ref="G54:H54"/>
    <mergeCell ref="I54:J54"/>
    <mergeCell ref="K54:L54"/>
    <mergeCell ref="M54:N54"/>
    <mergeCell ref="P56:Q56"/>
    <mergeCell ref="B57:D57"/>
    <mergeCell ref="E57:F57"/>
    <mergeCell ref="G57:H57"/>
    <mergeCell ref="I57:J57"/>
    <mergeCell ref="K57:L57"/>
    <mergeCell ref="M57:N57"/>
    <mergeCell ref="P57:Q57"/>
    <mergeCell ref="B56:D56"/>
    <mergeCell ref="E56:F56"/>
    <mergeCell ref="G56:H56"/>
    <mergeCell ref="I56:J56"/>
    <mergeCell ref="K56:L56"/>
    <mergeCell ref="M56:N56"/>
    <mergeCell ref="P58:Q58"/>
    <mergeCell ref="P59:Q59"/>
    <mergeCell ref="B61:Q61"/>
    <mergeCell ref="E63:F63"/>
    <mergeCell ref="G63:H63"/>
    <mergeCell ref="I63:J63"/>
    <mergeCell ref="B58:D58"/>
    <mergeCell ref="E58:F58"/>
    <mergeCell ref="G58:H58"/>
    <mergeCell ref="I58:J58"/>
    <mergeCell ref="K58:L58"/>
    <mergeCell ref="M58:N58"/>
    <mergeCell ref="B66:D66"/>
    <mergeCell ref="E66:F66"/>
    <mergeCell ref="G66:H66"/>
    <mergeCell ref="I66:J66"/>
    <mergeCell ref="B67:D67"/>
    <mergeCell ref="E67:F67"/>
    <mergeCell ref="B64:D64"/>
    <mergeCell ref="E64:F64"/>
    <mergeCell ref="G64:H64"/>
    <mergeCell ref="I64:J64"/>
    <mergeCell ref="B65:D65"/>
    <mergeCell ref="E65:F65"/>
    <mergeCell ref="G65:H65"/>
    <mergeCell ref="I65:J65"/>
  </mergeCells>
  <conditionalFormatting sqref="D28:D39 F28:F39 H28:H39 J28:J39 L28:L39 N28:N39 P28:P39 E48:E49 K53:K58 G52 O52:O58 C13 I52 P52:P59">
    <cfRule type="expression" dxfId="14" priority="7">
      <formula>$C$23=$T$23</formula>
    </cfRule>
    <cfRule type="expression" dxfId="13" priority="15">
      <formula>$E$8=#REF!</formula>
    </cfRule>
  </conditionalFormatting>
  <conditionalFormatting sqref="D27">
    <cfRule type="expression" dxfId="12" priority="14">
      <formula>$E$8=$T$8</formula>
    </cfRule>
  </conditionalFormatting>
  <conditionalFormatting sqref="F27">
    <cfRule type="expression" dxfId="11" priority="13">
      <formula>$E$8=$T$8</formula>
    </cfRule>
  </conditionalFormatting>
  <conditionalFormatting sqref="H27">
    <cfRule type="expression" dxfId="10" priority="12">
      <formula>$E$8=$T$8</formula>
    </cfRule>
  </conditionalFormatting>
  <conditionalFormatting sqref="J27">
    <cfRule type="expression" dxfId="9" priority="11">
      <formula>$E$8=$T$8</formula>
    </cfRule>
  </conditionalFormatting>
  <conditionalFormatting sqref="L27">
    <cfRule type="expression" dxfId="8" priority="10">
      <formula>$E$8=$T$8</formula>
    </cfRule>
  </conditionalFormatting>
  <conditionalFormatting sqref="N27">
    <cfRule type="expression" dxfId="7" priority="9">
      <formula>$E$8=$T$8</formula>
    </cfRule>
  </conditionalFormatting>
  <conditionalFormatting sqref="P27">
    <cfRule type="expression" dxfId="6" priority="8">
      <formula>$E$8=$T$8</formula>
    </cfRule>
  </conditionalFormatting>
  <conditionalFormatting sqref="E64:E67">
    <cfRule type="expression" dxfId="5" priority="5">
      <formula>$C$23=$T$23</formula>
    </cfRule>
    <cfRule type="expression" dxfId="4" priority="6">
      <formula>$E$8=#REF!</formula>
    </cfRule>
  </conditionalFormatting>
  <conditionalFormatting sqref="G64:G66">
    <cfRule type="expression" dxfId="3" priority="3">
      <formula>$C$23=$T$23</formula>
    </cfRule>
    <cfRule type="expression" dxfId="2" priority="4">
      <formula>$E$8=#REF!</formula>
    </cfRule>
  </conditionalFormatting>
  <conditionalFormatting sqref="I64:I66">
    <cfRule type="expression" dxfId="1" priority="1">
      <formula>$C$23=$T$23</formula>
    </cfRule>
    <cfRule type="expression" dxfId="0" priority="2">
      <formula>$E$8=#REF!</formula>
    </cfRule>
  </conditionalFormatting>
  <dataValidations count="2">
    <dataValidation type="list" allowBlank="1" showInputMessage="1" showErrorMessage="1" sqref="C8">
      <formula1>$T$8:$T$9</formula1>
    </dataValidation>
    <dataValidation type="list" allowBlank="1" showInputMessage="1" showErrorMessage="1" sqref="C23">
      <formula1>$T$23:$T$24</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pageSetUpPr fitToPage="1"/>
  </sheetPr>
  <dimension ref="A1:N51"/>
  <sheetViews>
    <sheetView showGridLines="0" showRowColHeaders="0" topLeftCell="A16" zoomScaleNormal="100" zoomScaleSheetLayoutView="85" workbookViewId="0">
      <selection activeCell="C8" sqref="C8:C9"/>
    </sheetView>
  </sheetViews>
  <sheetFormatPr defaultColWidth="0" defaultRowHeight="12.75"/>
  <cols>
    <col min="1" max="1" width="5" style="55" customWidth="1"/>
    <col min="2" max="2" width="33.5" style="55" customWidth="1"/>
    <col min="3" max="3" width="16.125" style="55" customWidth="1"/>
    <col min="4" max="4" width="13" style="55" customWidth="1"/>
    <col min="5" max="5" width="13" style="69" customWidth="1"/>
    <col min="6" max="9" width="13" style="55" customWidth="1"/>
    <col min="10" max="10" width="35.5" style="55" customWidth="1"/>
    <col min="11" max="13" width="0" style="55" hidden="1"/>
    <col min="14" max="16383" width="9.375" style="55" hidden="1"/>
    <col min="16384" max="16384" width="9.375" style="55" hidden="1" customWidth="1"/>
  </cols>
  <sheetData>
    <row r="1" spans="2:14" ht="84" customHeight="1">
      <c r="E1" s="55"/>
    </row>
    <row r="2" spans="2:14">
      <c r="E2" s="55"/>
    </row>
    <row r="3" spans="2:14" s="59" customFormat="1" ht="33.75" customHeight="1">
      <c r="B3" s="56" t="s">
        <v>82</v>
      </c>
      <c r="C3" s="56"/>
      <c r="D3" s="57"/>
      <c r="E3" s="57"/>
      <c r="F3" s="57"/>
      <c r="G3" s="57"/>
      <c r="H3" s="57"/>
      <c r="I3" s="57"/>
      <c r="J3" s="57"/>
      <c r="K3" s="57"/>
      <c r="L3" s="57"/>
      <c r="M3" s="58"/>
      <c r="N3" s="58"/>
    </row>
    <row r="4" spans="2:14" s="60" customFormat="1">
      <c r="B4" s="55"/>
      <c r="C4" s="55"/>
      <c r="D4" s="55"/>
      <c r="H4" s="61"/>
      <c r="I4" s="61"/>
      <c r="J4" s="61"/>
    </row>
    <row r="5" spans="2:14" s="60" customFormat="1" ht="15.75">
      <c r="B5" s="62" t="s">
        <v>88</v>
      </c>
      <c r="C5" s="62"/>
      <c r="D5" s="62"/>
      <c r="E5" s="62"/>
      <c r="F5" s="62"/>
      <c r="G5" s="62"/>
      <c r="H5" s="62"/>
      <c r="I5" s="62"/>
      <c r="J5" s="62"/>
    </row>
    <row r="6" spans="2:14">
      <c r="E6" s="55"/>
    </row>
    <row r="7" spans="2:14">
      <c r="C7" s="166" t="s">
        <v>84</v>
      </c>
      <c r="D7" s="166"/>
      <c r="E7" s="166"/>
      <c r="F7" s="166"/>
    </row>
    <row r="8" spans="2:14" ht="12.75" customHeight="1">
      <c r="B8" s="177" t="s">
        <v>64</v>
      </c>
      <c r="C8" s="173" t="s">
        <v>65</v>
      </c>
      <c r="D8" s="165" t="s">
        <v>66</v>
      </c>
      <c r="E8" s="165"/>
      <c r="F8" s="165"/>
    </row>
    <row r="9" spans="2:14">
      <c r="B9" s="178"/>
      <c r="C9" s="174"/>
      <c r="D9" s="64" t="s">
        <v>67</v>
      </c>
      <c r="E9" s="64" t="s">
        <v>68</v>
      </c>
      <c r="F9" s="64" t="s">
        <v>69</v>
      </c>
    </row>
    <row r="10" spans="2:14">
      <c r="B10" s="77" t="s">
        <v>30</v>
      </c>
      <c r="C10" s="78" t="e">
        <f>'22.2B Building Details'!G64</f>
        <v>#DIV/0!</v>
      </c>
      <c r="D10" s="78" t="e">
        <f>'22.2B Peer 1'!G64</f>
        <v>#DIV/0!</v>
      </c>
      <c r="E10" s="78" t="e">
        <f>'22.2B Peer 2'!G64</f>
        <v>#DIV/0!</v>
      </c>
      <c r="F10" s="78" t="e">
        <f>'22.2B Peer 3'!G64</f>
        <v>#DIV/0!</v>
      </c>
    </row>
    <row r="11" spans="2:14">
      <c r="B11" s="77" t="s">
        <v>35</v>
      </c>
      <c r="C11" s="78" t="e">
        <f>'22.2B Building Details'!G65</f>
        <v>#DIV/0!</v>
      </c>
      <c r="D11" s="78" t="e">
        <f>'22.2B Peer 1'!G65</f>
        <v>#DIV/0!</v>
      </c>
      <c r="E11" s="78" t="e">
        <f>'22.2B Peer 2'!G65</f>
        <v>#DIV/0!</v>
      </c>
      <c r="F11" s="78" t="e">
        <f>'22.2B Peer 3'!G65</f>
        <v>#DIV/0!</v>
      </c>
    </row>
    <row r="12" spans="2:14">
      <c r="B12" s="77" t="s">
        <v>51</v>
      </c>
      <c r="C12" s="78" t="e">
        <f>'22.2B Building Details'!G66</f>
        <v>#DIV/0!</v>
      </c>
      <c r="D12" s="78" t="e">
        <f>'22.2B Peer 1'!G66</f>
        <v>#DIV/0!</v>
      </c>
      <c r="E12" s="78" t="e">
        <f>'22.2B Peer 2'!G66</f>
        <v>#DIV/0!</v>
      </c>
      <c r="F12" s="78" t="e">
        <f>'22.2B Peer 3'!G66</f>
        <v>#DIV/0!</v>
      </c>
    </row>
    <row r="13" spans="2:14">
      <c r="B13" s="77" t="s">
        <v>85</v>
      </c>
      <c r="C13" s="79" t="e">
        <f>C12</f>
        <v>#DIV/0!</v>
      </c>
      <c r="D13" s="167" t="e">
        <f>AVERAGE(D12:F12)</f>
        <v>#DIV/0!</v>
      </c>
      <c r="E13" s="168"/>
      <c r="F13" s="169"/>
    </row>
    <row r="14" spans="2:14">
      <c r="C14" s="76"/>
      <c r="D14" s="76"/>
      <c r="E14" s="76"/>
      <c r="F14" s="76"/>
    </row>
    <row r="15" spans="2:14" s="60" customFormat="1" ht="15.75">
      <c r="B15" s="62" t="s">
        <v>89</v>
      </c>
      <c r="C15" s="62"/>
      <c r="D15" s="62"/>
      <c r="E15" s="62"/>
      <c r="F15" s="62"/>
      <c r="G15" s="62"/>
      <c r="H15" s="62"/>
      <c r="I15" s="62"/>
      <c r="J15" s="62"/>
    </row>
    <row r="16" spans="2:14">
      <c r="E16" s="55"/>
    </row>
    <row r="17" spans="2:10" ht="12.75" customHeight="1">
      <c r="C17" s="165" t="s">
        <v>70</v>
      </c>
      <c r="D17" s="165"/>
      <c r="E17" s="165"/>
      <c r="F17" s="165"/>
    </row>
    <row r="18" spans="2:10" ht="12.75" customHeight="1">
      <c r="B18" s="173" t="s">
        <v>71</v>
      </c>
      <c r="C18" s="165" t="s">
        <v>65</v>
      </c>
      <c r="D18" s="165" t="s">
        <v>66</v>
      </c>
      <c r="E18" s="165"/>
      <c r="F18" s="165"/>
    </row>
    <row r="19" spans="2:10">
      <c r="B19" s="174"/>
      <c r="C19" s="165"/>
      <c r="D19" s="64" t="s">
        <v>67</v>
      </c>
      <c r="E19" s="64" t="s">
        <v>68</v>
      </c>
      <c r="F19" s="64" t="s">
        <v>69</v>
      </c>
    </row>
    <row r="20" spans="2:10">
      <c r="B20" s="67" t="s">
        <v>86</v>
      </c>
      <c r="C20" s="66" t="e">
        <f>'22.2B Building Details'!C6/'22.2B Building Details'!C7</f>
        <v>#DIV/0!</v>
      </c>
      <c r="D20" s="66" t="e">
        <f>'22.2B Peer 1'!C6/'22.2B Peer 1'!C7</f>
        <v>#DIV/0!</v>
      </c>
      <c r="E20" s="66" t="e">
        <f>'22.2B Peer 2'!C6/'22.2B Peer 2'!C7</f>
        <v>#DIV/0!</v>
      </c>
      <c r="F20" s="66" t="e">
        <f>'22.2B Peer 3'!C6/'22.2B Peer 3'!C7</f>
        <v>#DIV/0!</v>
      </c>
    </row>
    <row r="22" spans="2:10">
      <c r="C22" s="165" t="s">
        <v>83</v>
      </c>
      <c r="D22" s="165"/>
      <c r="E22" s="165"/>
      <c r="F22" s="165"/>
    </row>
    <row r="23" spans="2:10" ht="12.75" customHeight="1">
      <c r="B23" s="173" t="s">
        <v>71</v>
      </c>
      <c r="C23" s="173" t="s">
        <v>65</v>
      </c>
      <c r="D23" s="175" t="s">
        <v>66</v>
      </c>
      <c r="E23" s="176"/>
      <c r="F23" s="176"/>
    </row>
    <row r="24" spans="2:10">
      <c r="B24" s="174"/>
      <c r="C24" s="174"/>
      <c r="D24" s="64" t="s">
        <v>67</v>
      </c>
      <c r="E24" s="64" t="s">
        <v>68</v>
      </c>
      <c r="F24" s="64" t="s">
        <v>69</v>
      </c>
    </row>
    <row r="25" spans="2:10">
      <c r="B25" s="67" t="str">
        <f>B20</f>
        <v>Regular occupant density (m2/person)</v>
      </c>
      <c r="C25" s="68" t="e">
        <f>C20/$C20</f>
        <v>#DIV/0!</v>
      </c>
      <c r="D25" s="68" t="e">
        <f t="shared" ref="D25:F25" si="0">D20/$C20</f>
        <v>#DIV/0!</v>
      </c>
      <c r="E25" s="68" t="e">
        <f t="shared" si="0"/>
        <v>#DIV/0!</v>
      </c>
      <c r="F25" s="68" t="e">
        <f t="shared" si="0"/>
        <v>#DIV/0!</v>
      </c>
    </row>
    <row r="27" spans="2:10">
      <c r="C27" s="69"/>
      <c r="D27" s="69"/>
      <c r="E27" s="55"/>
    </row>
    <row r="28" spans="2:10" s="60" customFormat="1" ht="15.75">
      <c r="B28" s="62" t="s">
        <v>90</v>
      </c>
      <c r="C28" s="62"/>
      <c r="D28" s="62"/>
      <c r="E28" s="62"/>
      <c r="F28" s="62"/>
      <c r="G28" s="62"/>
      <c r="H28" s="62"/>
      <c r="I28" s="62"/>
      <c r="J28" s="62"/>
    </row>
    <row r="31" spans="2:10" ht="12.75" customHeight="1">
      <c r="C31" s="165" t="s">
        <v>72</v>
      </c>
      <c r="D31" s="165"/>
      <c r="E31" s="165"/>
      <c r="F31" s="165"/>
    </row>
    <row r="32" spans="2:10">
      <c r="B32" s="173" t="s">
        <v>73</v>
      </c>
      <c r="C32" s="165" t="s">
        <v>65</v>
      </c>
      <c r="D32" s="165" t="s">
        <v>66</v>
      </c>
      <c r="E32" s="165"/>
      <c r="F32" s="165"/>
    </row>
    <row r="33" spans="2:10" ht="12.75" customHeight="1">
      <c r="B33" s="174"/>
      <c r="C33" s="165"/>
      <c r="D33" s="64" t="s">
        <v>74</v>
      </c>
      <c r="E33" s="64" t="s">
        <v>75</v>
      </c>
      <c r="F33" s="64" t="s">
        <v>76</v>
      </c>
    </row>
    <row r="34" spans="2:10">
      <c r="B34" s="77" t="s">
        <v>30</v>
      </c>
      <c r="C34" s="66" t="e">
        <f>C10*C$25</f>
        <v>#DIV/0!</v>
      </c>
      <c r="D34" s="66" t="e">
        <f t="shared" ref="D34:F34" si="1">D10*D$25</f>
        <v>#DIV/0!</v>
      </c>
      <c r="E34" s="66" t="e">
        <f t="shared" si="1"/>
        <v>#DIV/0!</v>
      </c>
      <c r="F34" s="66" t="e">
        <f t="shared" si="1"/>
        <v>#DIV/0!</v>
      </c>
    </row>
    <row r="35" spans="2:10">
      <c r="B35" s="77" t="s">
        <v>35</v>
      </c>
      <c r="C35" s="66" t="e">
        <f t="shared" ref="C35:F35" si="2">C11*C$25</f>
        <v>#DIV/0!</v>
      </c>
      <c r="D35" s="66" t="e">
        <f t="shared" si="2"/>
        <v>#DIV/0!</v>
      </c>
      <c r="E35" s="66" t="e">
        <f t="shared" si="2"/>
        <v>#DIV/0!</v>
      </c>
      <c r="F35" s="66" t="e">
        <f t="shared" si="2"/>
        <v>#DIV/0!</v>
      </c>
    </row>
    <row r="36" spans="2:10">
      <c r="B36" s="77" t="s">
        <v>51</v>
      </c>
      <c r="C36" s="66" t="e">
        <f t="shared" ref="C36:F36" si="3">C12*C$25</f>
        <v>#DIV/0!</v>
      </c>
      <c r="D36" s="66" t="e">
        <f t="shared" si="3"/>
        <v>#DIV/0!</v>
      </c>
      <c r="E36" s="66" t="e">
        <f t="shared" si="3"/>
        <v>#DIV/0!</v>
      </c>
      <c r="F36" s="66" t="e">
        <f t="shared" si="3"/>
        <v>#DIV/0!</v>
      </c>
    </row>
    <row r="37" spans="2:10">
      <c r="B37" s="77" t="s">
        <v>85</v>
      </c>
      <c r="C37" s="66" t="e">
        <f>C36</f>
        <v>#DIV/0!</v>
      </c>
      <c r="D37" s="170" t="e">
        <f>AVERAGE(D36:F36)</f>
        <v>#DIV/0!</v>
      </c>
      <c r="E37" s="171"/>
      <c r="F37" s="172"/>
    </row>
    <row r="38" spans="2:10">
      <c r="C38" s="70"/>
      <c r="D38" s="70"/>
      <c r="E38" s="70"/>
      <c r="F38" s="70"/>
      <c r="G38" s="70"/>
      <c r="H38" s="70"/>
    </row>
    <row r="39" spans="2:10" s="60" customFormat="1" ht="15.75">
      <c r="B39" s="62" t="s">
        <v>91</v>
      </c>
      <c r="C39" s="62"/>
      <c r="D39" s="62"/>
      <c r="E39" s="62"/>
      <c r="F39" s="62"/>
      <c r="G39" s="62"/>
      <c r="H39" s="62"/>
      <c r="I39" s="62"/>
      <c r="J39" s="62"/>
    </row>
    <row r="40" spans="2:10">
      <c r="B40" s="63"/>
      <c r="C40" s="63"/>
      <c r="D40" s="63"/>
      <c r="E40" s="63"/>
      <c r="F40" s="63"/>
    </row>
    <row r="41" spans="2:10">
      <c r="B41" s="65" t="s">
        <v>77</v>
      </c>
      <c r="C41" s="65" t="s">
        <v>78</v>
      </c>
      <c r="D41" s="63"/>
      <c r="E41" s="55"/>
      <c r="F41" s="63"/>
    </row>
    <row r="42" spans="2:10">
      <c r="B42" s="71">
        <v>0.25</v>
      </c>
      <c r="C42" s="68">
        <v>1</v>
      </c>
      <c r="D42" s="63"/>
      <c r="E42" s="55"/>
      <c r="F42" s="63"/>
    </row>
    <row r="43" spans="2:10">
      <c r="B43" s="71">
        <v>0.5</v>
      </c>
      <c r="C43" s="68">
        <v>2</v>
      </c>
      <c r="D43" s="63"/>
      <c r="E43" s="55"/>
      <c r="F43" s="63"/>
    </row>
    <row r="44" spans="2:10">
      <c r="B44" s="71">
        <v>0.75</v>
      </c>
      <c r="C44" s="68">
        <v>3</v>
      </c>
      <c r="D44" s="63"/>
      <c r="E44" s="55"/>
      <c r="F44" s="63"/>
    </row>
    <row r="45" spans="2:10">
      <c r="D45" s="63"/>
      <c r="E45" s="55"/>
      <c r="F45" s="63"/>
    </row>
    <row r="46" spans="2:10" ht="37.5" customHeight="1">
      <c r="B46" s="72" t="s">
        <v>65</v>
      </c>
      <c r="C46" s="72" t="s">
        <v>106</v>
      </c>
      <c r="D46" s="73"/>
      <c r="I46" s="74"/>
      <c r="J46" s="74"/>
    </row>
    <row r="47" spans="2:10" ht="20.100000000000001" customHeight="1">
      <c r="B47" s="72" t="s">
        <v>87</v>
      </c>
      <c r="C47" s="72" t="e">
        <f>D37</f>
        <v>#DIV/0!</v>
      </c>
      <c r="D47" s="73"/>
      <c r="I47" s="74"/>
      <c r="J47" s="74"/>
    </row>
    <row r="48" spans="2:10" ht="20.100000000000001" customHeight="1">
      <c r="B48" s="72" t="s">
        <v>79</v>
      </c>
      <c r="C48" s="72" t="e">
        <f>C37</f>
        <v>#DIV/0!</v>
      </c>
      <c r="D48" s="73"/>
      <c r="I48" s="61"/>
      <c r="J48" s="61"/>
    </row>
    <row r="49" spans="2:10" ht="20.100000000000001" customHeight="1">
      <c r="B49" s="72" t="s">
        <v>80</v>
      </c>
      <c r="C49" s="75" t="e">
        <f>ROUND((1-C37/C47),2)</f>
        <v>#DIV/0!</v>
      </c>
      <c r="D49" s="73"/>
      <c r="I49" s="61"/>
      <c r="J49" s="61"/>
    </row>
    <row r="50" spans="2:10" ht="20.100000000000001" customHeight="1">
      <c r="B50" s="60"/>
      <c r="C50" s="60"/>
      <c r="I50" s="61"/>
      <c r="J50" s="61"/>
    </row>
    <row r="51" spans="2:10" ht="20.100000000000001" customHeight="1">
      <c r="B51" s="72" t="s">
        <v>81</v>
      </c>
      <c r="C51" s="72" t="e">
        <f>VLOOKUP(C49,B42:C44,2,TRUE)</f>
        <v>#DIV/0!</v>
      </c>
      <c r="E51" s="74"/>
      <c r="F51" s="74"/>
      <c r="G51" s="74"/>
      <c r="H51" s="74"/>
      <c r="I51" s="61"/>
      <c r="J51" s="61"/>
    </row>
  </sheetData>
  <sheetProtection password="E6B1" sheet="1" objects="1" scenarios="1"/>
  <mergeCells count="18">
    <mergeCell ref="B8:B9"/>
    <mergeCell ref="C8:C9"/>
    <mergeCell ref="D8:F8"/>
    <mergeCell ref="C17:F17"/>
    <mergeCell ref="B18:B19"/>
    <mergeCell ref="B23:B24"/>
    <mergeCell ref="C23:C24"/>
    <mergeCell ref="D23:F23"/>
    <mergeCell ref="C31:F31"/>
    <mergeCell ref="B32:B33"/>
    <mergeCell ref="C32:C33"/>
    <mergeCell ref="D32:F32"/>
    <mergeCell ref="C18:C19"/>
    <mergeCell ref="D18:F18"/>
    <mergeCell ref="C7:F7"/>
    <mergeCell ref="D13:F13"/>
    <mergeCell ref="D37:F37"/>
    <mergeCell ref="C22:F22"/>
  </mergeCells>
  <pageMargins left="0.70866141732283472" right="0.70866141732283472" top="0.74803149606299213" bottom="0.74803149606299213" header="0.31496062992125984" footer="0.31496062992125984"/>
  <pageSetup paperSize="9" scale="14" orientation="landscape" r:id="rId1"/>
  <rowBreaks count="1" manualBreakCount="1">
    <brk id="27" max="16383" man="1"/>
  </rowBreak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8"/>
  <sheetViews>
    <sheetView showGridLines="0" workbookViewId="0">
      <selection activeCell="C20" sqref="C20"/>
    </sheetView>
  </sheetViews>
  <sheetFormatPr defaultRowHeight="12.75"/>
  <cols>
    <col min="1" max="1" width="44.5" style="3" bestFit="1" customWidth="1"/>
    <col min="2" max="2" width="5" style="3" customWidth="1"/>
    <col min="3" max="3" width="32.625" style="3" bestFit="1" customWidth="1"/>
    <col min="4" max="4" width="5" style="3" customWidth="1"/>
    <col min="5" max="16384" width="9" style="3"/>
  </cols>
  <sheetData>
    <row r="1" spans="1:6" ht="83.25" customHeight="1"/>
    <row r="3" spans="1:6" ht="15.75">
      <c r="A3" s="179" t="s">
        <v>13</v>
      </c>
      <c r="B3" s="179"/>
      <c r="C3" s="179"/>
      <c r="D3" s="179"/>
      <c r="E3" s="179"/>
      <c r="F3" s="179"/>
    </row>
    <row r="5" spans="1:6">
      <c r="A5" s="4" t="s">
        <v>11</v>
      </c>
      <c r="C5" s="4" t="s">
        <v>12</v>
      </c>
    </row>
    <row r="6" spans="1:6">
      <c r="A6" s="5" t="s">
        <v>5</v>
      </c>
      <c r="C6" s="5" t="s">
        <v>1</v>
      </c>
      <c r="E6" s="6" t="s">
        <v>3</v>
      </c>
    </row>
    <row r="7" spans="1:6">
      <c r="A7" s="5" t="s">
        <v>6</v>
      </c>
      <c r="C7" s="7" t="s">
        <v>2</v>
      </c>
      <c r="E7" s="7" t="s">
        <v>4</v>
      </c>
    </row>
    <row r="8" spans="1:6">
      <c r="A8" s="7" t="s">
        <v>9</v>
      </c>
    </row>
  </sheetData>
  <sheetProtection password="E6B1" sheet="1" objects="1" scenarios="1" selectLockedCells="1"/>
  <mergeCells count="1">
    <mergeCell ref="A3:F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Disclaimer</vt:lpstr>
      <vt:lpstr>Change Log</vt:lpstr>
      <vt:lpstr>Instructions</vt:lpstr>
      <vt:lpstr>22.2B Building Details</vt:lpstr>
      <vt:lpstr>22.2B Peer 1</vt:lpstr>
      <vt:lpstr>22.2B Peer 2</vt:lpstr>
      <vt:lpstr>22.2B Peer 3</vt:lpstr>
      <vt:lpstr>22.2B Calculation</vt:lpstr>
      <vt:lpstr>Definitions</vt:lpstr>
      <vt:lpstr>AWT</vt:lpstr>
      <vt:lpstr>Method</vt:lpstr>
      <vt:lpstr>MRF</vt:lpstr>
      <vt:lpstr>'22.2B Building Details'!wastetype</vt:lpstr>
      <vt:lpstr>'22.2B Peer 1'!wastetype</vt:lpstr>
      <vt:lpstr>'22.2B Peer 2'!wastetype</vt:lpstr>
      <vt:lpstr>'22.2B Peer 3'!wastetype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gdenteuling</dc:creator>
  <cp:lastModifiedBy>Matt Adams</cp:lastModifiedBy>
  <dcterms:created xsi:type="dcterms:W3CDTF">2013-05-08T01:31:40Z</dcterms:created>
  <dcterms:modified xsi:type="dcterms:W3CDTF">2016-04-08T06:48:15Z</dcterms:modified>
</cp:coreProperties>
</file>